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8910" windowHeight="6345"/>
  </bookViews>
  <sheets>
    <sheet name="rozwiazanie" sheetId="5" r:id="rId1"/>
  </sheets>
  <calcPr calcId="145621"/>
</workbook>
</file>

<file path=xl/calcChain.xml><?xml version="1.0" encoding="utf-8"?>
<calcChain xmlns="http://schemas.openxmlformats.org/spreadsheetml/2006/main">
  <c r="B17" i="5" l="1"/>
  <c r="E13" i="5" l="1"/>
  <c r="E12" i="5"/>
  <c r="E11" i="5"/>
  <c r="E10" i="5"/>
  <c r="E9" i="5"/>
  <c r="E8" i="5"/>
  <c r="E7" i="5"/>
  <c r="E6" i="5"/>
  <c r="E5" i="5"/>
  <c r="E4" i="5"/>
  <c r="E3" i="5"/>
  <c r="E2" i="5"/>
  <c r="B16" i="5"/>
  <c r="D3" i="5"/>
  <c r="D4" i="5"/>
  <c r="D5" i="5"/>
  <c r="D6" i="5"/>
  <c r="D7" i="5"/>
  <c r="D8" i="5"/>
  <c r="D9" i="5"/>
  <c r="D10" i="5"/>
  <c r="D11" i="5"/>
  <c r="D12" i="5"/>
  <c r="D13" i="5"/>
  <c r="D2" i="5"/>
  <c r="C5" i="5"/>
  <c r="C3" i="5" l="1"/>
  <c r="C4" i="5"/>
  <c r="C6" i="5"/>
  <c r="C7" i="5"/>
  <c r="C8" i="5"/>
  <c r="C9" i="5"/>
  <c r="C10" i="5"/>
  <c r="C11" i="5"/>
  <c r="C12" i="5"/>
  <c r="C13" i="5"/>
  <c r="C2" i="5"/>
</calcChain>
</file>

<file path=xl/sharedStrings.xml><?xml version="1.0" encoding="utf-8"?>
<sst xmlns="http://schemas.openxmlformats.org/spreadsheetml/2006/main" count="8" uniqueCount="8">
  <si>
    <t>Miesiąc</t>
  </si>
  <si>
    <t>oświetlenie ulic</t>
  </si>
  <si>
    <t>Poniesione koszty</t>
  </si>
  <si>
    <t>Prognozowany stan budżetu</t>
  </si>
  <si>
    <t>Prognoza na podstawie dotychczasowych kosztów</t>
  </si>
  <si>
    <t>Zużycie zasobów (w zł)</t>
  </si>
  <si>
    <t>Zużycie zasobów (w %)</t>
  </si>
  <si>
    <t>Prognozowane koszty, które gwarantują zmieszczenie się w przyznanym budżecie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</si>
</sst>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yyyy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4" fillId="0" borderId="0" xfId="0" applyFont="1"/>
    <xf numFmtId="17" fontId="4" fillId="0" borderId="0" xfId="0" applyNumberFormat="1" applyFont="1"/>
    <xf numFmtId="0" fontId="5" fillId="0" borderId="0" xfId="0" applyFont="1"/>
    <xf numFmtId="2" fontId="5" fillId="0" borderId="0" xfId="0" applyNumberFormat="1" applyFont="1"/>
    <xf numFmtId="0" fontId="5" fillId="0" borderId="0" xfId="0" applyFont="1" applyBorder="1"/>
    <xf numFmtId="10" fontId="5" fillId="0" borderId="0" xfId="1" applyNumberFormat="1" applyFont="1" applyBorder="1"/>
  </cellXfs>
  <cellStyles count="2">
    <cellStyle name="Normalny" xfId="0" builtinId="0"/>
    <cellStyle name="Procentowy" xfId="1" builtinId="5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55796150481189"/>
          <c:y val="0.10695610965296004"/>
          <c:w val="0.78521981627296589"/>
          <c:h val="0.771724263633712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solidFill>
                <a:schemeClr val="tx1"/>
              </a:solidFill>
            </a:ln>
          </c:spPr>
          <c:invertIfNegative val="1"/>
          <c:cat>
            <c:numRef>
              <c:f>rozwiazanie!$A$2:$A$13</c:f>
              <c:numCache>
                <c:formatCode>mm/yyyy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rozwiazanie!$D$2:$D$13</c:f>
              <c:numCache>
                <c:formatCode>0.00</c:formatCode>
                <c:ptCount val="12"/>
                <c:pt idx="0">
                  <c:v>41.94</c:v>
                </c:pt>
                <c:pt idx="1">
                  <c:v>34.79</c:v>
                </c:pt>
                <c:pt idx="2">
                  <c:v>28.32</c:v>
                </c:pt>
                <c:pt idx="3">
                  <c:v>21.09</c:v>
                </c:pt>
                <c:pt idx="4">
                  <c:v>13.86</c:v>
                </c:pt>
                <c:pt idx="5">
                  <c:v>6.6299999999999955</c:v>
                </c:pt>
                <c:pt idx="6">
                  <c:v>-0.60000000000000853</c:v>
                </c:pt>
                <c:pt idx="7">
                  <c:v>-7.8300000000000125</c:v>
                </c:pt>
                <c:pt idx="8">
                  <c:v>-15.060000000000016</c:v>
                </c:pt>
                <c:pt idx="9">
                  <c:v>-22.29000000000002</c:v>
                </c:pt>
                <c:pt idx="10">
                  <c:v>-29.520000000000024</c:v>
                </c:pt>
                <c:pt idx="11">
                  <c:v>-36.750000000000028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axId val="89045632"/>
        <c:axId val="173666688"/>
      </c:barChart>
      <c:dateAx>
        <c:axId val="8904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Miesiąc</a:t>
                </a:r>
              </a:p>
            </c:rich>
          </c:tx>
          <c:layout/>
          <c:overlay val="0"/>
        </c:title>
        <c:numFmt formatCode="mm" sourceLinked="0"/>
        <c:majorTickMark val="out"/>
        <c:minorTickMark val="none"/>
        <c:tickLblPos val="nextTo"/>
        <c:crossAx val="173666688"/>
        <c:crosses val="autoZero"/>
        <c:auto val="0"/>
        <c:lblOffset val="100"/>
        <c:baseTimeUnit val="months"/>
      </c:dateAx>
      <c:valAx>
        <c:axId val="173666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Pozostałe zasoby [tys. zł]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904563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/>
  </sheetViews>
  <sheetFormatPr defaultRowHeight="15" x14ac:dyDescent="0.25"/>
  <cols>
    <col min="1" max="1" width="21.5703125" style="1" bestFit="1" customWidth="1"/>
    <col min="2" max="2" width="17.28515625" style="1" customWidth="1"/>
    <col min="3" max="3" width="12.5703125" style="1" bestFit="1" customWidth="1"/>
    <col min="4" max="16384" width="9.140625" style="1"/>
  </cols>
  <sheetData>
    <row r="1" spans="1:12" x14ac:dyDescent="0.25">
      <c r="A1" s="4" t="s">
        <v>0</v>
      </c>
      <c r="B1" s="4" t="s">
        <v>2</v>
      </c>
      <c r="C1" s="4" t="s">
        <v>4</v>
      </c>
      <c r="D1" s="4" t="s">
        <v>3</v>
      </c>
      <c r="E1" s="4" t="s">
        <v>7</v>
      </c>
      <c r="J1" s="2"/>
    </row>
    <row r="2" spans="1:12" x14ac:dyDescent="0.25">
      <c r="A2" s="3">
        <v>40909</v>
      </c>
      <c r="B2" s="6">
        <v>8.06</v>
      </c>
      <c r="C2" s="7">
        <f>IF(B2&gt;0,B2,ROUND(AVERAGE($B$2:B2),2))</f>
        <v>8.06</v>
      </c>
      <c r="D2" s="7">
        <f>50-SUM($C$2:C2)</f>
        <v>41.94</v>
      </c>
      <c r="E2" s="7">
        <f>IF(B2&lt;&gt;"",0,ROUND((50-SUM($B$2:$B$13))/(12-COUNTIF($B$2:$B$13,"&gt;0")),2))</f>
        <v>0</v>
      </c>
      <c r="J2" s="2"/>
    </row>
    <row r="3" spans="1:12" x14ac:dyDescent="0.25">
      <c r="A3" s="3">
        <v>40940</v>
      </c>
      <c r="B3" s="6">
        <v>7.15</v>
      </c>
      <c r="C3" s="7">
        <f>IF(B3&gt;0,B3,ROUND(AVERAGE($B$2:B3),2))</f>
        <v>7.15</v>
      </c>
      <c r="D3" s="7">
        <f>50-SUM($C$2:C3)</f>
        <v>34.79</v>
      </c>
      <c r="E3" s="7">
        <f t="shared" ref="E3:E13" si="0">IF(B3&lt;&gt;"",0,ROUND((50-SUM($B$2:$B$13))/(12-COUNTIF($B$2:$B$13,"&gt;0")),2))</f>
        <v>0</v>
      </c>
      <c r="J3" s="2"/>
    </row>
    <row r="4" spans="1:12" x14ac:dyDescent="0.25">
      <c r="A4" s="3">
        <v>40969</v>
      </c>
      <c r="B4" s="6">
        <v>6.47</v>
      </c>
      <c r="C4" s="7">
        <f>IF(B4&gt;0,B4,ROUND(AVERAGE($B$2:B4),2))</f>
        <v>6.47</v>
      </c>
      <c r="D4" s="7">
        <f>50-SUM($C$2:C4)</f>
        <v>28.32</v>
      </c>
      <c r="E4" s="7">
        <f t="shared" si="0"/>
        <v>0</v>
      </c>
      <c r="J4" s="2"/>
    </row>
    <row r="5" spans="1:12" x14ac:dyDescent="0.25">
      <c r="A5" s="3">
        <v>41000</v>
      </c>
      <c r="B5" s="6"/>
      <c r="C5" s="7">
        <f>IF(B5&gt;0,B5,ROUND(AVERAGE($B$2:B5),2))</f>
        <v>7.23</v>
      </c>
      <c r="D5" s="7">
        <f>50-SUM($C$2:C5)</f>
        <v>21.09</v>
      </c>
      <c r="E5" s="7">
        <f t="shared" si="0"/>
        <v>3.15</v>
      </c>
    </row>
    <row r="6" spans="1:12" x14ac:dyDescent="0.25">
      <c r="A6" s="3">
        <v>41030</v>
      </c>
      <c r="B6" s="6"/>
      <c r="C6" s="7">
        <f>IF(B6&gt;0,B6,ROUND(AVERAGE($B$2:B6),2))</f>
        <v>7.23</v>
      </c>
      <c r="D6" s="7">
        <f>50-SUM($C$2:C6)</f>
        <v>13.86</v>
      </c>
      <c r="E6" s="7">
        <f t="shared" si="0"/>
        <v>3.15</v>
      </c>
    </row>
    <row r="7" spans="1:12" x14ac:dyDescent="0.25">
      <c r="A7" s="3">
        <v>41061</v>
      </c>
      <c r="B7" s="6"/>
      <c r="C7" s="7">
        <f>IF(B7&gt;0,B7,ROUND(AVERAGE($B$2:B7),2))</f>
        <v>7.23</v>
      </c>
      <c r="D7" s="7">
        <f>50-SUM($C$2:C7)</f>
        <v>6.6299999999999955</v>
      </c>
      <c r="E7" s="7">
        <f t="shared" si="0"/>
        <v>3.15</v>
      </c>
    </row>
    <row r="8" spans="1:12" x14ac:dyDescent="0.25">
      <c r="A8" s="3">
        <v>41091</v>
      </c>
      <c r="B8" s="6"/>
      <c r="C8" s="7">
        <f>IF(B8&gt;0,B8,ROUND(AVERAGE($B$2:B8),2))</f>
        <v>7.23</v>
      </c>
      <c r="D8" s="7">
        <f>50-SUM($C$2:C8)</f>
        <v>-0.60000000000000853</v>
      </c>
      <c r="E8" s="7">
        <f t="shared" si="0"/>
        <v>3.15</v>
      </c>
    </row>
    <row r="9" spans="1:12" x14ac:dyDescent="0.25">
      <c r="A9" s="3">
        <v>41122</v>
      </c>
      <c r="B9" s="6"/>
      <c r="C9" s="7">
        <f>IF(B9&gt;0,B9,ROUND(AVERAGE($B$2:B9),2))</f>
        <v>7.23</v>
      </c>
      <c r="D9" s="7">
        <f>50-SUM($C$2:C9)</f>
        <v>-7.8300000000000125</v>
      </c>
      <c r="E9" s="7">
        <f t="shared" si="0"/>
        <v>3.15</v>
      </c>
      <c r="L9" s="1" t="s">
        <v>1</v>
      </c>
    </row>
    <row r="10" spans="1:12" x14ac:dyDescent="0.25">
      <c r="A10" s="3">
        <v>41153</v>
      </c>
      <c r="B10" s="6"/>
      <c r="C10" s="7">
        <f>IF(B10&gt;0,B10,ROUND(AVERAGE($B$2:B10),2))</f>
        <v>7.23</v>
      </c>
      <c r="D10" s="7">
        <f>50-SUM($C$2:C10)</f>
        <v>-15.060000000000016</v>
      </c>
      <c r="E10" s="7">
        <f t="shared" si="0"/>
        <v>3.15</v>
      </c>
    </row>
    <row r="11" spans="1:12" x14ac:dyDescent="0.25">
      <c r="A11" s="3">
        <v>41183</v>
      </c>
      <c r="B11" s="6"/>
      <c r="C11" s="7">
        <f>IF(B11&gt;0,B11,ROUND(AVERAGE($B$2:B11),2))</f>
        <v>7.23</v>
      </c>
      <c r="D11" s="7">
        <f>50-SUM($C$2:C11)</f>
        <v>-22.29000000000002</v>
      </c>
      <c r="E11" s="7">
        <f t="shared" si="0"/>
        <v>3.15</v>
      </c>
    </row>
    <row r="12" spans="1:12" x14ac:dyDescent="0.25">
      <c r="A12" s="3">
        <v>41214</v>
      </c>
      <c r="B12" s="6"/>
      <c r="C12" s="7">
        <f>IF(B12&gt;0,B12,ROUND(AVERAGE($B$2:B12),2))</f>
        <v>7.23</v>
      </c>
      <c r="D12" s="7">
        <f>50-SUM($C$2:C12)</f>
        <v>-29.520000000000024</v>
      </c>
      <c r="E12" s="7">
        <f t="shared" si="0"/>
        <v>3.15</v>
      </c>
    </row>
    <row r="13" spans="1:12" x14ac:dyDescent="0.25">
      <c r="A13" s="3">
        <v>41244</v>
      </c>
      <c r="B13" s="6"/>
      <c r="C13" s="7">
        <f>IF(B13&gt;0,B13,ROUND(AVERAGE($B$2:B13),2))</f>
        <v>7.23</v>
      </c>
      <c r="D13" s="7">
        <f>50-SUM($C$2:C13)</f>
        <v>-36.750000000000028</v>
      </c>
      <c r="E13" s="7">
        <f t="shared" si="0"/>
        <v>3.15</v>
      </c>
    </row>
    <row r="15" spans="1:12" x14ac:dyDescent="0.25">
      <c r="A15" s="4"/>
    </row>
    <row r="16" spans="1:12" x14ac:dyDescent="0.25">
      <c r="A16" s="5" t="s">
        <v>5</v>
      </c>
      <c r="B16" s="8">
        <f>SUM(B2:B13)</f>
        <v>21.68</v>
      </c>
    </row>
    <row r="17" spans="1:2" x14ac:dyDescent="0.25">
      <c r="A17" s="5" t="s">
        <v>6</v>
      </c>
      <c r="B17" s="9">
        <f>B16/50</f>
        <v>0.43359999999999999</v>
      </c>
    </row>
  </sheetData>
  <conditionalFormatting sqref="D2:D13">
    <cfRule type="cellIs" dxfId="0" priority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  <ignoredErrors>
    <ignoredError sqref="C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</dc:creator>
  <cp:lastModifiedBy>rysio</cp:lastModifiedBy>
  <dcterms:created xsi:type="dcterms:W3CDTF">2009-03-13T22:39:04Z</dcterms:created>
  <dcterms:modified xsi:type="dcterms:W3CDTF">2012-08-01T20:11:11Z</dcterms:modified>
</cp:coreProperties>
</file>