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0835" windowHeight="9750"/>
  </bookViews>
  <sheets>
    <sheet name="Zadanie_21" sheetId="4" r:id="rId1"/>
    <sheet name="Zadanie_22" sheetId="5" r:id="rId2"/>
    <sheet name="Zadanie_25" sheetId="9" r:id="rId3"/>
    <sheet name="Zadanie_26" sheetId="10" r:id="rId4"/>
    <sheet name="Zadanie_27" sheetId="11" r:id="rId5"/>
    <sheet name="Zadanie_30" sheetId="13" r:id="rId6"/>
    <sheet name="Zadanie_31" sheetId="14" r:id="rId7"/>
    <sheet name="Zadanie_33" sheetId="15" r:id="rId8"/>
    <sheet name="Zadanie_37" sheetId="16" r:id="rId9"/>
    <sheet name="Zadanie_40" sheetId="1" r:id="rId10"/>
  </sheets>
  <definedNames>
    <definedName name="solver_adj" localSheetId="0" hidden="1">Zadanie_21!$H$4:$H$6</definedName>
    <definedName name="solver_adj" localSheetId="1" hidden="1">Zadanie_22!$H$4:$H$6</definedName>
    <definedName name="solver_adj" localSheetId="2" hidden="1">Zadanie_25!$H$3:$J$3</definedName>
    <definedName name="solver_adj" localSheetId="3" hidden="1">Zadanie_26!$G$4:$H$4</definedName>
    <definedName name="solver_adj" localSheetId="4" hidden="1">Zadanie_27!$I$4:$I$5</definedName>
    <definedName name="solver_adj" localSheetId="5" hidden="1">Zadanie_30!$G$3:$H$3</definedName>
    <definedName name="solver_adj" localSheetId="6" hidden="1">Zadanie_31!$H$4:$J$4</definedName>
    <definedName name="solver_adj" localSheetId="7" hidden="1">Zadanie_33!$H$4:$J$4</definedName>
    <definedName name="solver_adj" localSheetId="8" hidden="1">Zadanie_37!$H$4:$J$4</definedName>
    <definedName name="solver_adj" localSheetId="9" hidden="1">Zadanie_40!$B$3:$D$3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drv" localSheetId="5" hidden="1">1</definedName>
    <definedName name="solver_drv" localSheetId="6" hidden="1">1</definedName>
    <definedName name="solver_drv" localSheetId="7" hidden="1">1</definedName>
    <definedName name="solver_drv" localSheetId="8" hidden="1">2</definedName>
    <definedName name="solver_drv" localSheetId="9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ng" localSheetId="5" hidden="1">1</definedName>
    <definedName name="solver_eng" localSheetId="6" hidden="1">1</definedName>
    <definedName name="solver_eng" localSheetId="7" hidden="1">1</definedName>
    <definedName name="solver_eng" localSheetId="8" hidden="1">1</definedName>
    <definedName name="solver_eng" localSheetId="9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est" localSheetId="8" hidden="1">1</definedName>
    <definedName name="solver_est" localSheetId="9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lhs1" localSheetId="0" hidden="1">Zadanie_21!$I$7</definedName>
    <definedName name="solver_lhs1" localSheetId="1" hidden="1">Zadanie_22!$I$7</definedName>
    <definedName name="solver_lhs1" localSheetId="2" hidden="1">Zadanie_25!$I$3</definedName>
    <definedName name="solver_lhs1" localSheetId="3" hidden="1">Zadanie_26!$I$5</definedName>
    <definedName name="solver_lhs1" localSheetId="4" hidden="1">Zadanie_27!$I$5</definedName>
    <definedName name="solver_lhs1" localSheetId="5" hidden="1">Zadanie_30!$I$4</definedName>
    <definedName name="solver_lhs1" localSheetId="6" hidden="1">Zadanie_31!$K$5</definedName>
    <definedName name="solver_lhs1" localSheetId="7" hidden="1">Zadanie_33!$H$4</definedName>
    <definedName name="solver_lhs1" localSheetId="8" hidden="1">Zadanie_37!$H$10</definedName>
    <definedName name="solver_lhs1" localSheetId="9" hidden="1">Zadanie_40!$B$3:$D$3</definedName>
    <definedName name="solver_lhs2" localSheetId="0" hidden="1">Zadanie_21!$J$7</definedName>
    <definedName name="solver_lhs2" localSheetId="1" hidden="1">Zadanie_22!$J$7</definedName>
    <definedName name="solver_lhs2" localSheetId="2" hidden="1">Zadanie_25!$K$4</definedName>
    <definedName name="solver_lhs2" localSheetId="3" hidden="1">Zadanie_26!$I$6</definedName>
    <definedName name="solver_lhs2" localSheetId="4" hidden="1">Zadanie_27!$J$6</definedName>
    <definedName name="solver_lhs2" localSheetId="5" hidden="1">Zadanie_30!$I$5</definedName>
    <definedName name="solver_lhs2" localSheetId="6" hidden="1">Zadanie_31!$K$6</definedName>
    <definedName name="solver_lhs2" localSheetId="7" hidden="1">Zadanie_33!$I$4</definedName>
    <definedName name="solver_lhs2" localSheetId="8" hidden="1">Zadanie_37!$H$4</definedName>
    <definedName name="solver_lhs2" localSheetId="9" hidden="1">Zadanie_40!$G$5</definedName>
    <definedName name="solver_lhs3" localSheetId="0" hidden="1">Zadanie_21!$K$7</definedName>
    <definedName name="solver_lhs3" localSheetId="1" hidden="1">Zadanie_22!$K$7</definedName>
    <definedName name="solver_lhs3" localSheetId="2" hidden="1">Zadanie_25!$K$5</definedName>
    <definedName name="solver_lhs3" localSheetId="3" hidden="1">Zadanie_26!$I$7</definedName>
    <definedName name="solver_lhs3" localSheetId="4" hidden="1">Zadanie_27!$K$6</definedName>
    <definedName name="solver_lhs3" localSheetId="5" hidden="1">Zadanie_30!$I$6</definedName>
    <definedName name="solver_lhs3" localSheetId="6" hidden="1">Zadanie_31!$K$7</definedName>
    <definedName name="solver_lhs3" localSheetId="7" hidden="1">Zadanie_33!$J$4</definedName>
    <definedName name="solver_lhs3" localSheetId="8" hidden="1">Zadanie_37!$H$4:$J$4</definedName>
    <definedName name="solver_lhs3" localSheetId="9" hidden="1">Zadanie_40!$G$6</definedName>
    <definedName name="solver_lhs4" localSheetId="2" hidden="1">Zadanie_25!$K$5</definedName>
    <definedName name="solver_lhs4" localSheetId="4" hidden="1">Zadanie_27!$L$6</definedName>
    <definedName name="solver_lhs4" localSheetId="5" hidden="1">Zadanie_30!$I$7</definedName>
    <definedName name="solver_lhs4" localSheetId="7" hidden="1">Zadanie_33!$K$5</definedName>
    <definedName name="solver_lhs4" localSheetId="8" hidden="1">Zadanie_37!$H$6</definedName>
    <definedName name="solver_lhs4" localSheetId="9" hidden="1">Zadanie_40!$G$7</definedName>
    <definedName name="solver_lhs5" localSheetId="7" hidden="1">Zadanie_33!$K$6</definedName>
    <definedName name="solver_lhs5" localSheetId="8" hidden="1">Zadanie_37!$I$10</definedName>
    <definedName name="solver_lhs6" localSheetId="7" hidden="1">Zadanie_33!$K$7</definedName>
    <definedName name="solver_lhs6" localSheetId="8" hidden="1">Zadanie_37!$I$4</definedName>
    <definedName name="solver_lhs7" localSheetId="8" hidden="1">Zadanie_37!$J$10</definedName>
    <definedName name="solver_lhs8" localSheetId="8" hidden="1">Zadanie_37!$J$4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um" localSheetId="0" hidden="1">3</definedName>
    <definedName name="solver_num" localSheetId="1" hidden="1">3</definedName>
    <definedName name="solver_num" localSheetId="2" hidden="1">3</definedName>
    <definedName name="solver_num" localSheetId="3" hidden="1">3</definedName>
    <definedName name="solver_num" localSheetId="4" hidden="1">4</definedName>
    <definedName name="solver_num" localSheetId="5" hidden="1">4</definedName>
    <definedName name="solver_num" localSheetId="6" hidden="1">3</definedName>
    <definedName name="solver_num" localSheetId="7" hidden="1">6</definedName>
    <definedName name="solver_num" localSheetId="8" hidden="1">8</definedName>
    <definedName name="solver_num" localSheetId="9" hidden="1">4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nwt" localSheetId="8" hidden="1">1</definedName>
    <definedName name="solver_nwt" localSheetId="9" hidden="1">1</definedName>
    <definedName name="solver_opt" localSheetId="0" hidden="1">Zadanie_21!$L$7</definedName>
    <definedName name="solver_opt" localSheetId="1" hidden="1">Zadanie_22!$L$7</definedName>
    <definedName name="solver_opt" localSheetId="2" hidden="1">Zadanie_25!$K$6</definedName>
    <definedName name="solver_opt" localSheetId="3" hidden="1">Zadanie_26!$I$8</definedName>
    <definedName name="solver_opt" localSheetId="4" hidden="1">Zadanie_27!$J$7</definedName>
    <definedName name="solver_opt" localSheetId="5" hidden="1">Zadanie_30!$I$8</definedName>
    <definedName name="solver_opt" localSheetId="6" hidden="1">Zadanie_31!$K$8</definedName>
    <definedName name="solver_opt" localSheetId="7" hidden="1">Zadanie_33!$K$9</definedName>
    <definedName name="solver_opt" localSheetId="8" hidden="1">Zadanie_37!$H$8</definedName>
    <definedName name="solver_opt" localSheetId="9" hidden="1">Zadanie_40!$G$8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bv" localSheetId="5" hidden="1">1</definedName>
    <definedName name="solver_rbv" localSheetId="6" hidden="1">1</definedName>
    <definedName name="solver_rbv" localSheetId="7" hidden="1">1</definedName>
    <definedName name="solver_rbv" localSheetId="8" hidden="1">2</definedName>
    <definedName name="solver_rbv" localSheetId="9" hidden="1">1</definedName>
    <definedName name="solver_rel1" localSheetId="0" hidden="1">1</definedName>
    <definedName name="solver_rel1" localSheetId="1" hidden="1">1</definedName>
    <definedName name="solver_rel1" localSheetId="2" hidden="1">3</definedName>
    <definedName name="solver_rel1" localSheetId="3" hidden="1">1</definedName>
    <definedName name="solver_rel1" localSheetId="4" hidden="1">3</definedName>
    <definedName name="solver_rel1" localSheetId="5" hidden="1">3</definedName>
    <definedName name="solver_rel1" localSheetId="6" hidden="1">1</definedName>
    <definedName name="solver_rel1" localSheetId="7" hidden="1">3</definedName>
    <definedName name="solver_rel1" localSheetId="8" hidden="1">1</definedName>
    <definedName name="solver_rel1" localSheetId="9" hidden="1">4</definedName>
    <definedName name="solver_rel2" localSheetId="0" hidden="1">1</definedName>
    <definedName name="solver_rel2" localSheetId="1" hidden="1">1</definedName>
    <definedName name="solver_rel2" localSheetId="2" hidden="1">1</definedName>
    <definedName name="solver_rel2" localSheetId="3" hidden="1">1</definedName>
    <definedName name="solver_rel2" localSheetId="4" hidden="1">3</definedName>
    <definedName name="solver_rel2" localSheetId="5" hidden="1">3</definedName>
    <definedName name="solver_rel2" localSheetId="6" hidden="1">2</definedName>
    <definedName name="solver_rel2" localSheetId="7" hidden="1">3</definedName>
    <definedName name="solver_rel2" localSheetId="8" hidden="1">2</definedName>
    <definedName name="solver_rel2" localSheetId="9" hidden="1">3</definedName>
    <definedName name="solver_rel3" localSheetId="0" hidden="1">1</definedName>
    <definedName name="solver_rel3" localSheetId="1" hidden="1">1</definedName>
    <definedName name="solver_rel3" localSheetId="2" hidden="1">1</definedName>
    <definedName name="solver_rel3" localSheetId="3" hidden="1">1</definedName>
    <definedName name="solver_rel3" localSheetId="4" hidden="1">3</definedName>
    <definedName name="solver_rel3" localSheetId="5" hidden="1">3</definedName>
    <definedName name="solver_rel3" localSheetId="6" hidden="1">1</definedName>
    <definedName name="solver_rel3" localSheetId="7" hidden="1">3</definedName>
    <definedName name="solver_rel3" localSheetId="8" hidden="1">4</definedName>
    <definedName name="solver_rel3" localSheetId="9" hidden="1">3</definedName>
    <definedName name="solver_rel4" localSheetId="2" hidden="1">1</definedName>
    <definedName name="solver_rel4" localSheetId="4" hidden="1">3</definedName>
    <definedName name="solver_rel4" localSheetId="5" hidden="1">3</definedName>
    <definedName name="solver_rel4" localSheetId="7" hidden="1">1</definedName>
    <definedName name="solver_rel4" localSheetId="8" hidden="1">3</definedName>
    <definedName name="solver_rel4" localSheetId="9" hidden="1">3</definedName>
    <definedName name="solver_rel5" localSheetId="7" hidden="1">1</definedName>
    <definedName name="solver_rel5" localSheetId="8" hidden="1">1</definedName>
    <definedName name="solver_rel6" localSheetId="7" hidden="1">1</definedName>
    <definedName name="solver_rel6" localSheetId="8" hidden="1">2</definedName>
    <definedName name="solver_rel7" localSheetId="8" hidden="1">1</definedName>
    <definedName name="solver_rel8" localSheetId="8" hidden="1">2</definedName>
    <definedName name="solver_rhs1" localSheetId="0" hidden="1">Zadanie_21!$C$7</definedName>
    <definedName name="solver_rhs1" localSheetId="1" hidden="1">Zadanie_22!$C$7</definedName>
    <definedName name="solver_rhs1" localSheetId="2" hidden="1">Zadanie_25!$D$5</definedName>
    <definedName name="solver_rhs1" localSheetId="3" hidden="1">Zadanie_26!$B$5</definedName>
    <definedName name="solver_rhs1" localSheetId="4" hidden="1">Zadanie_27!$F$5</definedName>
    <definedName name="solver_rhs1" localSheetId="5" hidden="1">Zadanie_30!$B$4</definedName>
    <definedName name="solver_rhs1" localSheetId="6" hidden="1">Zadanie_31!$B$5</definedName>
    <definedName name="solver_rhs1" localSheetId="7" hidden="1">Zadanie_33!$C$8</definedName>
    <definedName name="solver_rhs1" localSheetId="8" hidden="1">Zadanie_37!$H$9</definedName>
    <definedName name="solver_rhs1" localSheetId="9" hidden="1">całkowita</definedName>
    <definedName name="solver_rhs2" localSheetId="0" hidden="1">Zadanie_21!$D$7</definedName>
    <definedName name="solver_rhs2" localSheetId="1" hidden="1">Zadanie_22!$D$7</definedName>
    <definedName name="solver_rhs2" localSheetId="2" hidden="1">Zadanie_25!$B$3</definedName>
    <definedName name="solver_rhs2" localSheetId="3" hidden="1">Zadanie_26!$B$6</definedName>
    <definedName name="solver_rhs2" localSheetId="4" hidden="1">Zadanie_27!$B$3</definedName>
    <definedName name="solver_rhs2" localSheetId="5" hidden="1">Zadanie_30!$B$5</definedName>
    <definedName name="solver_rhs2" localSheetId="6" hidden="1">Zadanie_31!$B$6</definedName>
    <definedName name="solver_rhs2" localSheetId="7" hidden="1">Zadanie_33!$D$8</definedName>
    <definedName name="solver_rhs2" localSheetId="8" hidden="1">Zadanie_37!$H$5</definedName>
    <definedName name="solver_rhs2" localSheetId="9" hidden="1">Zadanie_40!$D$12</definedName>
    <definedName name="solver_rhs3" localSheetId="0" hidden="1">Zadanie_21!$E$7</definedName>
    <definedName name="solver_rhs3" localSheetId="1" hidden="1">Zadanie_22!$E$7</definedName>
    <definedName name="solver_rhs3" localSheetId="2" hidden="1">Zadanie_25!$B$4</definedName>
    <definedName name="solver_rhs3" localSheetId="3" hidden="1">Zadanie_26!$B$7</definedName>
    <definedName name="solver_rhs3" localSheetId="4" hidden="1">Zadanie_27!$C$3</definedName>
    <definedName name="solver_rhs3" localSheetId="5" hidden="1">Zadanie_30!$B$6</definedName>
    <definedName name="solver_rhs3" localSheetId="6" hidden="1">Zadanie_31!$B$7</definedName>
    <definedName name="solver_rhs3" localSheetId="7" hidden="1">Zadanie_33!$E$8</definedName>
    <definedName name="solver_rhs3" localSheetId="8" hidden="1">całkowita</definedName>
    <definedName name="solver_rhs3" localSheetId="9" hidden="1">Zadanie_40!$D$13</definedName>
    <definedName name="solver_rhs4" localSheetId="2" hidden="1">Zadanie_25!$B$4</definedName>
    <definedName name="solver_rhs4" localSheetId="4" hidden="1">Zadanie_27!$D$3</definedName>
    <definedName name="solver_rhs4" localSheetId="5" hidden="1">Zadanie_30!$B$7</definedName>
    <definedName name="solver_rhs4" localSheetId="7" hidden="1">Zadanie_33!$B$5</definedName>
    <definedName name="solver_rhs4" localSheetId="8" hidden="1">Zadanie_37!$B$7</definedName>
    <definedName name="solver_rhs4" localSheetId="9" hidden="1">Zadanie_40!$D$14</definedName>
    <definedName name="solver_rhs5" localSheetId="7" hidden="1">Zadanie_33!$B$6</definedName>
    <definedName name="solver_rhs5" localSheetId="8" hidden="1">Zadanie_37!$I$9</definedName>
    <definedName name="solver_rhs6" localSheetId="7" hidden="1">Zadanie_33!$B$7</definedName>
    <definedName name="solver_rhs6" localSheetId="8" hidden="1">Zadanie_37!$I$5</definedName>
    <definedName name="solver_rhs7" localSheetId="8" hidden="1">Zadanie_37!$J$9</definedName>
    <definedName name="solver_rhs8" localSheetId="8" hidden="1">Zadanie_37!$J$5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scl" localSheetId="0" hidden="1">1</definedName>
    <definedName name="solver_scl" localSheetId="1" hidden="1">1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cl" localSheetId="5" hidden="1">1</definedName>
    <definedName name="solver_scl" localSheetId="6" hidden="1">1</definedName>
    <definedName name="solver_scl" localSheetId="7" hidden="1">1</definedName>
    <definedName name="solver_scl" localSheetId="8" hidden="1">2</definedName>
    <definedName name="solver_scl" localSheetId="9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2</definedName>
    <definedName name="solver_typ" localSheetId="5" hidden="1">2</definedName>
    <definedName name="solver_typ" localSheetId="6" hidden="1">1</definedName>
    <definedName name="solver_typ" localSheetId="7" hidden="1">1</definedName>
    <definedName name="solver_typ" localSheetId="8" hidden="1">1</definedName>
    <definedName name="solver_typ" localSheetId="9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  <definedName name="solver_ver" localSheetId="8" hidden="1">3</definedName>
    <definedName name="solver_ver" localSheetId="9" hidden="1">3</definedName>
  </definedNames>
  <calcPr calcId="144525"/>
</workbook>
</file>

<file path=xl/calcChain.xml><?xml version="1.0" encoding="utf-8"?>
<calcChain xmlns="http://schemas.openxmlformats.org/spreadsheetml/2006/main">
  <c r="G5" i="1" l="1"/>
  <c r="G8" i="1" l="1"/>
  <c r="I7" i="16" l="1"/>
  <c r="I10" i="16" s="1"/>
  <c r="J7" i="16"/>
  <c r="J10" i="16" s="1"/>
  <c r="H7" i="16"/>
  <c r="H10" i="16" s="1"/>
  <c r="H8" i="16" l="1"/>
  <c r="I9" i="16" l="1"/>
  <c r="J9" i="16"/>
  <c r="H9" i="16"/>
  <c r="J5" i="16" l="1"/>
  <c r="J6" i="16" s="1"/>
  <c r="I5" i="16"/>
  <c r="I6" i="16" s="1"/>
  <c r="H5" i="16"/>
  <c r="H6" i="16" s="1"/>
  <c r="J8" i="15" l="1"/>
  <c r="J9" i="15" s="1"/>
  <c r="I8" i="15"/>
  <c r="I9" i="15" s="1"/>
  <c r="H8" i="15"/>
  <c r="H9" i="15" s="1"/>
  <c r="J7" i="15"/>
  <c r="I7" i="15"/>
  <c r="H7" i="15"/>
  <c r="J6" i="15"/>
  <c r="I6" i="15"/>
  <c r="H6" i="15"/>
  <c r="J5" i="15"/>
  <c r="I5" i="15"/>
  <c r="H5" i="15"/>
  <c r="K9" i="15" l="1"/>
  <c r="K5" i="15"/>
  <c r="K6" i="15"/>
  <c r="K7" i="15"/>
  <c r="J8" i="14"/>
  <c r="I8" i="14"/>
  <c r="H8" i="14"/>
  <c r="K8" i="14"/>
  <c r="J7" i="14"/>
  <c r="I7" i="14"/>
  <c r="H7" i="14"/>
  <c r="J6" i="14"/>
  <c r="I6" i="14"/>
  <c r="H6" i="14"/>
  <c r="J5" i="14"/>
  <c r="I5" i="14"/>
  <c r="H5" i="14"/>
  <c r="K6" i="14" l="1"/>
  <c r="K7" i="14"/>
  <c r="K5" i="14"/>
  <c r="I8" i="13"/>
  <c r="H8" i="13"/>
  <c r="G8" i="13"/>
  <c r="H7" i="13"/>
  <c r="G7" i="13"/>
  <c r="H6" i="13"/>
  <c r="G6" i="13"/>
  <c r="H5" i="13"/>
  <c r="G5" i="13"/>
  <c r="H4" i="13"/>
  <c r="G4" i="13"/>
  <c r="I6" i="13" l="1"/>
  <c r="I7" i="13"/>
  <c r="I5" i="13"/>
  <c r="I4" i="13"/>
  <c r="J7" i="11" l="1"/>
  <c r="L4" i="11"/>
  <c r="K4" i="11"/>
  <c r="J4" i="11"/>
  <c r="L5" i="11"/>
  <c r="K5" i="11"/>
  <c r="J5" i="11"/>
  <c r="J6" i="11" l="1"/>
  <c r="L6" i="11"/>
  <c r="K6" i="11"/>
  <c r="I8" i="10"/>
  <c r="H8" i="10"/>
  <c r="H7" i="10"/>
  <c r="H6" i="10"/>
  <c r="H5" i="10"/>
  <c r="G8" i="10"/>
  <c r="G7" i="10"/>
  <c r="I7" i="10" s="1"/>
  <c r="G6" i="10"/>
  <c r="I6" i="10" s="1"/>
  <c r="G5" i="10"/>
  <c r="I5" i="10" l="1"/>
  <c r="K5" i="9"/>
  <c r="K4" i="9"/>
  <c r="K6" i="9"/>
  <c r="J6" i="9"/>
  <c r="I6" i="9"/>
  <c r="H6" i="9"/>
  <c r="J5" i="9"/>
  <c r="I5" i="9"/>
  <c r="H5" i="9"/>
  <c r="J4" i="9"/>
  <c r="I4" i="9"/>
  <c r="H4" i="9"/>
  <c r="L6" i="5" l="1"/>
  <c r="K6" i="5"/>
  <c r="J6" i="5"/>
  <c r="I6" i="5"/>
  <c r="L5" i="5"/>
  <c r="K5" i="5"/>
  <c r="J5" i="5"/>
  <c r="I5" i="5"/>
  <c r="L4" i="5"/>
  <c r="L7" i="5" s="1"/>
  <c r="K4" i="5"/>
  <c r="K7" i="5" s="1"/>
  <c r="J4" i="5"/>
  <c r="J7" i="5" s="1"/>
  <c r="I4" i="5"/>
  <c r="I7" i="5" s="1"/>
  <c r="L6" i="4" l="1"/>
  <c r="L5" i="4"/>
  <c r="L4" i="4"/>
  <c r="K6" i="4"/>
  <c r="J6" i="4"/>
  <c r="I6" i="4"/>
  <c r="K5" i="4"/>
  <c r="J5" i="4"/>
  <c r="I5" i="4"/>
  <c r="K4" i="4"/>
  <c r="J4" i="4"/>
  <c r="I4" i="4"/>
  <c r="K7" i="4" l="1"/>
  <c r="J7" i="4"/>
  <c r="I7" i="4"/>
  <c r="L7" i="4" l="1"/>
  <c r="G7" i="1"/>
  <c r="G6" i="1"/>
  <c r="D13" i="1"/>
  <c r="D14" i="1"/>
  <c r="D12" i="1"/>
</calcChain>
</file>

<file path=xl/sharedStrings.xml><?xml version="1.0" encoding="utf-8"?>
<sst xmlns="http://schemas.openxmlformats.org/spreadsheetml/2006/main" count="221" uniqueCount="138">
  <si>
    <t>Sposoby cięcia</t>
  </si>
  <si>
    <t>I</t>
  </si>
  <si>
    <t>II</t>
  </si>
  <si>
    <t>III</t>
  </si>
  <si>
    <t>Liczba cięć</t>
  </si>
  <si>
    <t>Rodzaj detalu</t>
  </si>
  <si>
    <t>Rodzaj "A"</t>
  </si>
  <si>
    <t>Rodzaj "B"</t>
  </si>
  <si>
    <t>Rodzaj "C"</t>
  </si>
  <si>
    <t>Liczba detali z cięcia</t>
  </si>
  <si>
    <t>Odpad [kg]</t>
  </si>
  <si>
    <t>Zapotrzebowanie</t>
  </si>
  <si>
    <t>Liczba detali na komplet</t>
  </si>
  <si>
    <t>Liczba kompletów</t>
  </si>
  <si>
    <t>Razem</t>
  </si>
  <si>
    <t>Realizacja</t>
  </si>
  <si>
    <t>Pościelowe</t>
  </si>
  <si>
    <t>Sukienkowe</t>
  </si>
  <si>
    <t>Dekoracyjne</t>
  </si>
  <si>
    <t>przędzalnia</t>
  </si>
  <si>
    <t>tkalnia</t>
  </si>
  <si>
    <t>wykończalnia</t>
  </si>
  <si>
    <t>Rodzaj tkaniny</t>
  </si>
  <si>
    <t>Max. czas pracy maszyn [min]</t>
  </si>
  <si>
    <t>Zysk [zł]</t>
  </si>
  <si>
    <t>Czas pracy maszyn [min]</t>
  </si>
  <si>
    <t>Plan produkcji</t>
  </si>
  <si>
    <t>rodzaj "I"</t>
  </si>
  <si>
    <t>rodzaj "II"</t>
  </si>
  <si>
    <t>rodzaj "III"</t>
  </si>
  <si>
    <t>Słoiki</t>
  </si>
  <si>
    <t>Puszki</t>
  </si>
  <si>
    <t>Plastiki</t>
  </si>
  <si>
    <t>Rodzaj opakowania</t>
  </si>
  <si>
    <t>Maksymalny czas pracy maszyn [h]</t>
  </si>
  <si>
    <t>Zysk jednostkowy [zł/szt.]</t>
  </si>
  <si>
    <t>Wyszczególnienie</t>
  </si>
  <si>
    <t>Czas pracy maszyn [h]</t>
  </si>
  <si>
    <t>Ilość [szt.]</t>
  </si>
  <si>
    <t>Razem czas pracy [min]</t>
  </si>
  <si>
    <t>Razem czas pracy [h]</t>
  </si>
  <si>
    <t>Surowiec</t>
  </si>
  <si>
    <t>Zysk jednostkowy [zł]</t>
  </si>
  <si>
    <t>Wielkość produkcji [szt.]</t>
  </si>
  <si>
    <t>wyrób "A"</t>
  </si>
  <si>
    <t>wyrób "B"</t>
  </si>
  <si>
    <t>wyrób "C"</t>
  </si>
  <si>
    <t>surowiec "S1"</t>
  </si>
  <si>
    <t>surowiec "S2"</t>
  </si>
  <si>
    <t>Zapas surowca</t>
  </si>
  <si>
    <t>Produkcja minimum [szt.]</t>
  </si>
  <si>
    <t>Plan produkcji wyrobów</t>
  </si>
  <si>
    <t>Zużycie surowca "S1"</t>
  </si>
  <si>
    <t>Zużycie surowca "S2"</t>
  </si>
  <si>
    <t>Zużycie surowca razem</t>
  </si>
  <si>
    <t>wyrób "A1"</t>
  </si>
  <si>
    <t>wyrób "A2"</t>
  </si>
  <si>
    <t>Oddziały</t>
  </si>
  <si>
    <t>montownia "M"</t>
  </si>
  <si>
    <t>tokarnia "T"</t>
  </si>
  <si>
    <t>frezarnia "F"</t>
  </si>
  <si>
    <t>Max czas pracy oddziału [h]</t>
  </si>
  <si>
    <t>Obciążenie oddziału na wyrobie [h]</t>
  </si>
  <si>
    <t>Czas pracy oddziału [h]</t>
  </si>
  <si>
    <t>Plan produkcji przedsiębiorstwa</t>
  </si>
  <si>
    <t>składnik "S1"</t>
  </si>
  <si>
    <t>składnik "S2"</t>
  </si>
  <si>
    <t>składnik "S3"</t>
  </si>
  <si>
    <t>Cena jednostkowa [zł/kg]</t>
  </si>
  <si>
    <t>Jednostkowa zawartość mieszanki</t>
  </si>
  <si>
    <t>Zawartość minimum</t>
  </si>
  <si>
    <t>Produkt "A"</t>
  </si>
  <si>
    <t>Produkt "B"</t>
  </si>
  <si>
    <t>Cena zakupu</t>
  </si>
  <si>
    <t>Zawartość mieszanki</t>
  </si>
  <si>
    <t>Ilość [kg]</t>
  </si>
  <si>
    <t>Plan zakupu produktów</t>
  </si>
  <si>
    <t>Zawartość produktu w mieszance</t>
  </si>
  <si>
    <t>Zakup minimum [kg]</t>
  </si>
  <si>
    <t>Cena zakupu [zł]</t>
  </si>
  <si>
    <t>Ziemniaki</t>
  </si>
  <si>
    <t>Mięso</t>
  </si>
  <si>
    <t>Białko</t>
  </si>
  <si>
    <t>Tłuszcze</t>
  </si>
  <si>
    <t>Węglowodany</t>
  </si>
  <si>
    <t>Witaminy</t>
  </si>
  <si>
    <t>Minimalne dzienne zapotrzebowanie [g]</t>
  </si>
  <si>
    <t>Zawartość składników odżywczych [g]</t>
  </si>
  <si>
    <t>Wielkość zakupu [kg]</t>
  </si>
  <si>
    <t>Rękawiczki</t>
  </si>
  <si>
    <t>Portfele</t>
  </si>
  <si>
    <t>Paski</t>
  </si>
  <si>
    <t>maszyna "I"</t>
  </si>
  <si>
    <t>maszyna "II"</t>
  </si>
  <si>
    <t>maszyna "III"</t>
  </si>
  <si>
    <t>Rodzaj maszyny</t>
  </si>
  <si>
    <t>Czas wykonywania wyrobu [min]</t>
  </si>
  <si>
    <t>Czas pracy maszyny [min]</t>
  </si>
  <si>
    <t>Zakładany czas pracy maszyny [min]</t>
  </si>
  <si>
    <t>wyrób "I"</t>
  </si>
  <si>
    <t>wyrób "II"</t>
  </si>
  <si>
    <t>wyrób "III"</t>
  </si>
  <si>
    <t>Minimalna wielkość produkcji</t>
  </si>
  <si>
    <t>Wyposażenie</t>
  </si>
  <si>
    <t>Energia elektryczna</t>
  </si>
  <si>
    <t>Zużycie środków produkcji</t>
  </si>
  <si>
    <t>Wielkość zapasów</t>
  </si>
  <si>
    <t>Razem zużycie</t>
  </si>
  <si>
    <t>Wielkość produkcji</t>
  </si>
  <si>
    <t>Ponadplanowa wielkość produkcji</t>
  </si>
  <si>
    <t>Zysk ponadplanowy [zł]</t>
  </si>
  <si>
    <t>Normy zużycia środków produkcji</t>
  </si>
  <si>
    <t>Liczba zmian pracy oddziału</t>
  </si>
  <si>
    <t>Możliwości produkcji detali przez oddział w ciągu jednej zmiany [szt.]</t>
  </si>
  <si>
    <t>Alternatywna oddziału mechanicznego (OM)</t>
  </si>
  <si>
    <t>Maksymalna obróbki cieplnej (OC)</t>
  </si>
  <si>
    <t>Maksymalna produkcja OM na jednej zmianie</t>
  </si>
  <si>
    <t>Minimum wielkości produkcji</t>
  </si>
  <si>
    <t>Planowany dzienny program produkcyjny</t>
  </si>
  <si>
    <r>
      <t xml:space="preserve">detal </t>
    </r>
    <r>
      <rPr>
        <i/>
        <sz val="11"/>
        <color theme="1"/>
        <rFont val="Calibri"/>
        <family val="2"/>
        <charset val="238"/>
        <scheme val="minor"/>
      </rPr>
      <t>D1</t>
    </r>
  </si>
  <si>
    <r>
      <t xml:space="preserve">detal </t>
    </r>
    <r>
      <rPr>
        <i/>
        <sz val="11"/>
        <color theme="1"/>
        <rFont val="Calibri"/>
        <family val="2"/>
        <charset val="238"/>
        <scheme val="minor"/>
      </rPr>
      <t>D2</t>
    </r>
  </si>
  <si>
    <r>
      <t xml:space="preserve">detal </t>
    </r>
    <r>
      <rPr>
        <i/>
        <sz val="11"/>
        <color theme="1"/>
        <rFont val="Calibri"/>
        <family val="2"/>
        <charset val="238"/>
        <scheme val="minor"/>
      </rPr>
      <t>D3</t>
    </r>
  </si>
  <si>
    <t>Jedn. czas pracy na maszynie [h/szt.]</t>
  </si>
  <si>
    <t>Jednostkowe zużycie surowca na wyrób</t>
  </si>
  <si>
    <t>Jednostkowe obciążenie oddziału [h/wyrób]</t>
  </si>
  <si>
    <t>Zysk jednostkowy [zł/wyrób]</t>
  </si>
  <si>
    <t>Jednostkowa zawartość składników spożywczych [g]</t>
  </si>
  <si>
    <t>Zadanie sprzeczne.</t>
  </si>
  <si>
    <r>
      <t>Gdyby dla maszyny "II" zmienić warunek z "</t>
    </r>
    <r>
      <rPr>
        <i/>
        <sz val="11"/>
        <color theme="1"/>
        <rFont val="Calibri"/>
        <family val="2"/>
        <charset val="238"/>
        <scheme val="minor"/>
      </rPr>
      <t>dokładnie 50 minut</t>
    </r>
    <r>
      <rPr>
        <sz val="11"/>
        <color theme="1"/>
        <rFont val="Calibri"/>
        <family val="2"/>
        <charset val="238"/>
        <scheme val="minor"/>
      </rPr>
      <t>" na "</t>
    </r>
    <r>
      <rPr>
        <i/>
        <sz val="11"/>
        <color theme="1"/>
        <rFont val="Calibri"/>
        <family val="2"/>
        <charset val="238"/>
        <scheme val="minor"/>
      </rPr>
      <t>maksymalnie 50 minut</t>
    </r>
    <r>
      <rPr>
        <sz val="11"/>
        <color theme="1"/>
        <rFont val="Calibri"/>
        <family val="2"/>
        <charset val="238"/>
        <scheme val="minor"/>
      </rPr>
      <t>" zadanie byłoby rozwiązywalne.</t>
    </r>
  </si>
  <si>
    <t>Rzeczywista dobowa produkcja oddziału OM</t>
  </si>
  <si>
    <t>Maksymalna dobowa produkcja oddziału OM</t>
  </si>
  <si>
    <t>Razem dobowa produkcja oddziału OM</t>
  </si>
  <si>
    <t>Maksymalna dobowa produkcja oddziału OC</t>
  </si>
  <si>
    <t>Rzeczywista dobowa produkcja oddziału OC</t>
  </si>
  <si>
    <t>Zysk jednostkowy [zł/mb.]</t>
  </si>
  <si>
    <t>Ilość [mb.]</t>
  </si>
  <si>
    <t>Jednostkowe normy czasu pracy maszyn [min/mb.]</t>
  </si>
  <si>
    <t>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</si>
</sst>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0" fillId="0" borderId="31" xfId="0" applyBorder="1" applyAlignment="1">
      <alignment horizontal="right" vertical="center"/>
    </xf>
    <xf numFmtId="3" fontId="0" fillId="0" borderId="32" xfId="0" applyNumberForma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5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right" vertical="center"/>
    </xf>
    <xf numFmtId="2" fontId="0" fillId="0" borderId="3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right" vertical="center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3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6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3" fontId="1" fillId="0" borderId="21" xfId="0" applyNumberFormat="1" applyFont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/>
  </sheetViews>
  <sheetFormatPr defaultRowHeight="15" x14ac:dyDescent="0.25"/>
  <cols>
    <col min="1" max="1" width="13.7109375" customWidth="1"/>
    <col min="2" max="2" width="16.42578125" customWidth="1"/>
    <col min="3" max="5" width="15.140625" customWidth="1"/>
    <col min="7" max="7" width="14.7109375" customWidth="1"/>
    <col min="8" max="12" width="13.7109375" customWidth="1"/>
  </cols>
  <sheetData>
    <row r="1" spans="1:12" ht="18" customHeight="1" thickBot="1" x14ac:dyDescent="0.3">
      <c r="G1" s="131" t="s">
        <v>26</v>
      </c>
      <c r="H1" s="132"/>
      <c r="I1" s="132"/>
      <c r="J1" s="132"/>
      <c r="K1" s="132"/>
      <c r="L1" s="133"/>
    </row>
    <row r="2" spans="1:12" ht="18" customHeight="1" x14ac:dyDescent="0.25">
      <c r="A2" s="120" t="s">
        <v>22</v>
      </c>
      <c r="B2" s="122" t="s">
        <v>134</v>
      </c>
      <c r="C2" s="140" t="s">
        <v>136</v>
      </c>
      <c r="D2" s="140"/>
      <c r="E2" s="141"/>
      <c r="G2" s="124" t="s">
        <v>22</v>
      </c>
      <c r="H2" s="134" t="s">
        <v>135</v>
      </c>
      <c r="I2" s="126" t="s">
        <v>25</v>
      </c>
      <c r="J2" s="127"/>
      <c r="K2" s="128"/>
      <c r="L2" s="136" t="s">
        <v>24</v>
      </c>
    </row>
    <row r="3" spans="1:12" ht="18" customHeight="1" x14ac:dyDescent="0.25">
      <c r="A3" s="121"/>
      <c r="B3" s="123"/>
      <c r="C3" s="74" t="s">
        <v>19</v>
      </c>
      <c r="D3" s="74" t="s">
        <v>20</v>
      </c>
      <c r="E3" s="75" t="s">
        <v>21</v>
      </c>
      <c r="G3" s="125"/>
      <c r="H3" s="135"/>
      <c r="I3" s="1" t="s">
        <v>19</v>
      </c>
      <c r="J3" s="1" t="s">
        <v>20</v>
      </c>
      <c r="K3" s="1" t="s">
        <v>21</v>
      </c>
      <c r="L3" s="137"/>
    </row>
    <row r="4" spans="1:12" ht="18" customHeight="1" x14ac:dyDescent="0.25">
      <c r="A4" s="71" t="s">
        <v>16</v>
      </c>
      <c r="B4" s="74">
        <v>30</v>
      </c>
      <c r="C4" s="74">
        <v>2</v>
      </c>
      <c r="D4" s="74">
        <v>1</v>
      </c>
      <c r="E4" s="75">
        <v>1</v>
      </c>
      <c r="G4" s="16" t="s">
        <v>16</v>
      </c>
      <c r="H4" s="21">
        <v>0</v>
      </c>
      <c r="I4" s="1">
        <f t="shared" ref="I4:K6" si="0">$H4*C4</f>
        <v>0</v>
      </c>
      <c r="J4" s="1">
        <f t="shared" si="0"/>
        <v>0</v>
      </c>
      <c r="K4" s="1">
        <f t="shared" si="0"/>
        <v>0</v>
      </c>
      <c r="L4" s="19">
        <f>$H4*B4</f>
        <v>0</v>
      </c>
    </row>
    <row r="5" spans="1:12" ht="18" customHeight="1" x14ac:dyDescent="0.25">
      <c r="A5" s="71" t="s">
        <v>17</v>
      </c>
      <c r="B5" s="74">
        <v>70</v>
      </c>
      <c r="C5" s="74">
        <v>1</v>
      </c>
      <c r="D5" s="74">
        <v>1</v>
      </c>
      <c r="E5" s="75">
        <v>2</v>
      </c>
      <c r="G5" s="16" t="s">
        <v>17</v>
      </c>
      <c r="H5" s="21">
        <v>189.99999999999994</v>
      </c>
      <c r="I5" s="1">
        <f t="shared" si="0"/>
        <v>189.99999999999994</v>
      </c>
      <c r="J5" s="1">
        <f t="shared" si="0"/>
        <v>189.99999999999994</v>
      </c>
      <c r="K5" s="1">
        <f t="shared" si="0"/>
        <v>379.99999999999989</v>
      </c>
      <c r="L5" s="19">
        <f>$H5*B5</f>
        <v>13299.999999999996</v>
      </c>
    </row>
    <row r="6" spans="1:12" ht="18" customHeight="1" thickBot="1" x14ac:dyDescent="0.3">
      <c r="A6" s="72" t="s">
        <v>18</v>
      </c>
      <c r="B6" s="73">
        <v>50</v>
      </c>
      <c r="C6" s="73">
        <v>2</v>
      </c>
      <c r="D6" s="73">
        <v>2</v>
      </c>
      <c r="E6" s="18">
        <v>1</v>
      </c>
      <c r="G6" s="16" t="s">
        <v>18</v>
      </c>
      <c r="H6" s="21">
        <v>130.00000000000003</v>
      </c>
      <c r="I6" s="1">
        <f t="shared" si="0"/>
        <v>260.00000000000006</v>
      </c>
      <c r="J6" s="1">
        <f t="shared" si="0"/>
        <v>260.00000000000006</v>
      </c>
      <c r="K6" s="1">
        <f t="shared" si="0"/>
        <v>130.00000000000003</v>
      </c>
      <c r="L6" s="19">
        <f>$H6*B6</f>
        <v>6500.0000000000018</v>
      </c>
    </row>
    <row r="7" spans="1:12" ht="18" customHeight="1" thickTop="1" thickBot="1" x14ac:dyDescent="0.3">
      <c r="A7" s="129" t="s">
        <v>23</v>
      </c>
      <c r="B7" s="130"/>
      <c r="C7" s="80">
        <v>450</v>
      </c>
      <c r="D7" s="80">
        <v>480</v>
      </c>
      <c r="E7" s="81">
        <v>510</v>
      </c>
      <c r="G7" s="138" t="s">
        <v>39</v>
      </c>
      <c r="H7" s="139"/>
      <c r="I7" s="7">
        <f>SUM(I4:I6)</f>
        <v>450</v>
      </c>
      <c r="J7" s="7">
        <f t="shared" ref="J7:K7" si="1">SUM(J4:J6)</f>
        <v>450</v>
      </c>
      <c r="K7" s="7">
        <f t="shared" si="1"/>
        <v>509.99999999999989</v>
      </c>
      <c r="L7" s="20">
        <f>SUM(L4:L6)</f>
        <v>19800</v>
      </c>
    </row>
  </sheetData>
  <mergeCells count="10">
    <mergeCell ref="G1:L1"/>
    <mergeCell ref="H2:H3"/>
    <mergeCell ref="L2:L3"/>
    <mergeCell ref="G7:H7"/>
    <mergeCell ref="C2:E2"/>
    <mergeCell ref="A2:A3"/>
    <mergeCell ref="B2:B3"/>
    <mergeCell ref="G2:G3"/>
    <mergeCell ref="I2:K2"/>
    <mergeCell ref="A7:B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sqref="A1:A2"/>
    </sheetView>
  </sheetViews>
  <sheetFormatPr defaultRowHeight="15" x14ac:dyDescent="0.25"/>
  <cols>
    <col min="1" max="1" width="17" bestFit="1" customWidth="1"/>
    <col min="2" max="4" width="12.7109375" customWidth="1"/>
    <col min="6" max="7" width="13.7109375" customWidth="1"/>
  </cols>
  <sheetData>
    <row r="1" spans="1:7" ht="18" customHeight="1" x14ac:dyDescent="0.25">
      <c r="A1" s="155" t="s">
        <v>36</v>
      </c>
      <c r="B1" s="132" t="s">
        <v>0</v>
      </c>
      <c r="C1" s="132"/>
      <c r="D1" s="133"/>
    </row>
    <row r="2" spans="1:7" ht="18" customHeight="1" x14ac:dyDescent="0.25">
      <c r="A2" s="125"/>
      <c r="B2" s="113" t="s">
        <v>1</v>
      </c>
      <c r="C2" s="1" t="s">
        <v>2</v>
      </c>
      <c r="D2" s="6" t="s">
        <v>3</v>
      </c>
    </row>
    <row r="3" spans="1:7" ht="18" customHeight="1" thickBot="1" x14ac:dyDescent="0.3">
      <c r="A3" s="118" t="s">
        <v>4</v>
      </c>
      <c r="B3" s="11">
        <v>66</v>
      </c>
      <c r="C3" s="11">
        <v>56</v>
      </c>
      <c r="D3" s="12">
        <v>102</v>
      </c>
    </row>
    <row r="4" spans="1:7" ht="18" customHeight="1" thickTop="1" x14ac:dyDescent="0.25">
      <c r="A4" s="115" t="s">
        <v>5</v>
      </c>
      <c r="B4" s="165" t="s">
        <v>9</v>
      </c>
      <c r="C4" s="165"/>
      <c r="D4" s="169"/>
      <c r="F4" s="3" t="s">
        <v>5</v>
      </c>
      <c r="G4" s="4" t="s">
        <v>15</v>
      </c>
    </row>
    <row r="5" spans="1:7" ht="18" customHeight="1" x14ac:dyDescent="0.25">
      <c r="A5" s="112" t="s">
        <v>6</v>
      </c>
      <c r="B5" s="1">
        <v>0</v>
      </c>
      <c r="C5" s="1">
        <v>3</v>
      </c>
      <c r="D5" s="6">
        <v>8</v>
      </c>
      <c r="F5" s="112" t="s">
        <v>6</v>
      </c>
      <c r="G5" s="13">
        <f>SUMPRODUCT(B3:D3,B5:D5)</f>
        <v>984</v>
      </c>
    </row>
    <row r="6" spans="1:7" ht="18" customHeight="1" x14ac:dyDescent="0.25">
      <c r="A6" s="112" t="s">
        <v>7</v>
      </c>
      <c r="B6" s="1">
        <v>5</v>
      </c>
      <c r="C6" s="1">
        <v>2</v>
      </c>
      <c r="D6" s="6">
        <v>4</v>
      </c>
      <c r="F6" s="112" t="s">
        <v>7</v>
      </c>
      <c r="G6" s="13">
        <f>SUMPRODUCT(B3:D3,B6:D6)</f>
        <v>850</v>
      </c>
    </row>
    <row r="7" spans="1:7" ht="18" customHeight="1" x14ac:dyDescent="0.25">
      <c r="A7" s="112" t="s">
        <v>8</v>
      </c>
      <c r="B7" s="1">
        <v>4</v>
      </c>
      <c r="C7" s="1">
        <v>1</v>
      </c>
      <c r="D7" s="6">
        <v>0</v>
      </c>
      <c r="F7" s="112" t="s">
        <v>8</v>
      </c>
      <c r="G7" s="13">
        <f>SUMPRODUCT(B3:D3,B7:D7)</f>
        <v>320</v>
      </c>
    </row>
    <row r="8" spans="1:7" ht="18" customHeight="1" thickBot="1" x14ac:dyDescent="0.3">
      <c r="A8" s="114" t="s">
        <v>10</v>
      </c>
      <c r="B8" s="7">
        <v>12</v>
      </c>
      <c r="C8" s="7">
        <v>3</v>
      </c>
      <c r="D8" s="8">
        <v>0</v>
      </c>
      <c r="F8" s="114" t="s">
        <v>10</v>
      </c>
      <c r="G8" s="14">
        <f>SUMPRODUCT(B3:D3,B8:D8)</f>
        <v>960</v>
      </c>
    </row>
    <row r="9" spans="1:7" ht="15.75" thickBot="1" x14ac:dyDescent="0.3"/>
    <row r="10" spans="1:7" ht="18" customHeight="1" x14ac:dyDescent="0.25">
      <c r="A10" s="120" t="s">
        <v>11</v>
      </c>
      <c r="B10" s="140"/>
      <c r="C10" s="140"/>
      <c r="D10" s="141"/>
    </row>
    <row r="11" spans="1:7" ht="30" x14ac:dyDescent="0.25">
      <c r="A11" s="5" t="s">
        <v>5</v>
      </c>
      <c r="B11" s="2" t="s">
        <v>12</v>
      </c>
      <c r="C11" s="2" t="s">
        <v>13</v>
      </c>
      <c r="D11" s="9" t="s">
        <v>14</v>
      </c>
    </row>
    <row r="12" spans="1:7" ht="18" customHeight="1" x14ac:dyDescent="0.25">
      <c r="A12" s="112" t="s">
        <v>6</v>
      </c>
      <c r="B12" s="1">
        <v>3</v>
      </c>
      <c r="C12" s="1">
        <v>80</v>
      </c>
      <c r="D12" s="6">
        <f>B12*C12</f>
        <v>240</v>
      </c>
    </row>
    <row r="13" spans="1:7" ht="18" customHeight="1" x14ac:dyDescent="0.25">
      <c r="A13" s="112" t="s">
        <v>7</v>
      </c>
      <c r="B13" s="1">
        <v>5</v>
      </c>
      <c r="C13" s="1">
        <v>80</v>
      </c>
      <c r="D13" s="6">
        <f t="shared" ref="D13:D14" si="0">B13*C13</f>
        <v>400</v>
      </c>
    </row>
    <row r="14" spans="1:7" ht="18" customHeight="1" thickBot="1" x14ac:dyDescent="0.3">
      <c r="A14" s="114" t="s">
        <v>8</v>
      </c>
      <c r="B14" s="7">
        <v>4</v>
      </c>
      <c r="C14" s="7">
        <v>80</v>
      </c>
      <c r="D14" s="8">
        <f t="shared" si="0"/>
        <v>320</v>
      </c>
    </row>
    <row r="15" spans="1:7" ht="18" customHeight="1" x14ac:dyDescent="0.25"/>
  </sheetData>
  <mergeCells count="4">
    <mergeCell ref="B4:D4"/>
    <mergeCell ref="A10:D10"/>
    <mergeCell ref="B1:D1"/>
    <mergeCell ref="A1: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/>
  </sheetViews>
  <sheetFormatPr defaultRowHeight="15" x14ac:dyDescent="0.25"/>
  <cols>
    <col min="1" max="1" width="13.7109375" customWidth="1"/>
    <col min="2" max="2" width="17" customWidth="1"/>
    <col min="3" max="5" width="10.7109375" customWidth="1"/>
    <col min="7" max="7" width="11.7109375" customWidth="1"/>
    <col min="9" max="12" width="9.7109375" customWidth="1"/>
  </cols>
  <sheetData>
    <row r="1" spans="1:12" ht="18" customHeight="1" thickBot="1" x14ac:dyDescent="0.3">
      <c r="G1" s="120" t="s">
        <v>26</v>
      </c>
      <c r="H1" s="140"/>
      <c r="I1" s="140"/>
      <c r="J1" s="140"/>
      <c r="K1" s="140"/>
      <c r="L1" s="141"/>
    </row>
    <row r="2" spans="1:12" ht="18" customHeight="1" x14ac:dyDescent="0.25">
      <c r="A2" s="145" t="s">
        <v>33</v>
      </c>
      <c r="B2" s="122" t="s">
        <v>35</v>
      </c>
      <c r="C2" s="140" t="s">
        <v>122</v>
      </c>
      <c r="D2" s="140"/>
      <c r="E2" s="141"/>
      <c r="G2" s="146" t="s">
        <v>33</v>
      </c>
      <c r="H2" s="123" t="s">
        <v>38</v>
      </c>
      <c r="I2" s="147" t="s">
        <v>37</v>
      </c>
      <c r="J2" s="147"/>
      <c r="K2" s="147"/>
      <c r="L2" s="144" t="s">
        <v>24</v>
      </c>
    </row>
    <row r="3" spans="1:12" ht="18" customHeight="1" x14ac:dyDescent="0.25">
      <c r="A3" s="146"/>
      <c r="B3" s="123"/>
      <c r="C3" s="78" t="s">
        <v>27</v>
      </c>
      <c r="D3" s="78" t="s">
        <v>28</v>
      </c>
      <c r="E3" s="79" t="s">
        <v>29</v>
      </c>
      <c r="G3" s="146"/>
      <c r="H3" s="123"/>
      <c r="I3" s="1" t="s">
        <v>27</v>
      </c>
      <c r="J3" s="1" t="s">
        <v>28</v>
      </c>
      <c r="K3" s="1" t="s">
        <v>29</v>
      </c>
      <c r="L3" s="144"/>
    </row>
    <row r="4" spans="1:12" ht="18" customHeight="1" x14ac:dyDescent="0.25">
      <c r="A4" s="76" t="s">
        <v>30</v>
      </c>
      <c r="B4" s="78">
        <v>3</v>
      </c>
      <c r="C4" s="78">
        <v>2</v>
      </c>
      <c r="D4" s="78">
        <v>1</v>
      </c>
      <c r="E4" s="79">
        <v>1</v>
      </c>
      <c r="G4" s="17" t="s">
        <v>30</v>
      </c>
      <c r="H4" s="23">
        <v>0</v>
      </c>
      <c r="I4" s="1">
        <f t="shared" ref="I4:K6" si="0">$H4*C4</f>
        <v>0</v>
      </c>
      <c r="J4" s="1">
        <f t="shared" si="0"/>
        <v>0</v>
      </c>
      <c r="K4" s="1">
        <f t="shared" si="0"/>
        <v>0</v>
      </c>
      <c r="L4" s="6">
        <f>$H4*B4</f>
        <v>0</v>
      </c>
    </row>
    <row r="5" spans="1:12" ht="18" customHeight="1" x14ac:dyDescent="0.25">
      <c r="A5" s="76" t="s">
        <v>31</v>
      </c>
      <c r="B5" s="78">
        <v>7</v>
      </c>
      <c r="C5" s="78">
        <v>1</v>
      </c>
      <c r="D5" s="78">
        <v>1</v>
      </c>
      <c r="E5" s="79">
        <v>2</v>
      </c>
      <c r="G5" s="17" t="s">
        <v>31</v>
      </c>
      <c r="H5" s="23">
        <v>60</v>
      </c>
      <c r="I5" s="1">
        <f t="shared" si="0"/>
        <v>60</v>
      </c>
      <c r="J5" s="1">
        <f t="shared" si="0"/>
        <v>60</v>
      </c>
      <c r="K5" s="1">
        <f t="shared" si="0"/>
        <v>120</v>
      </c>
      <c r="L5" s="6">
        <f>$H5*B5</f>
        <v>420</v>
      </c>
    </row>
    <row r="6" spans="1:12" ht="18" customHeight="1" x14ac:dyDescent="0.25">
      <c r="A6" s="76" t="s">
        <v>32</v>
      </c>
      <c r="B6" s="78">
        <v>5</v>
      </c>
      <c r="C6" s="78">
        <v>1</v>
      </c>
      <c r="D6" s="78">
        <v>2</v>
      </c>
      <c r="E6" s="79">
        <v>1</v>
      </c>
      <c r="G6" s="17" t="s">
        <v>32</v>
      </c>
      <c r="H6" s="23">
        <v>50.000000000000007</v>
      </c>
      <c r="I6" s="1">
        <f t="shared" si="0"/>
        <v>50.000000000000007</v>
      </c>
      <c r="J6" s="1">
        <f t="shared" si="0"/>
        <v>100.00000000000001</v>
      </c>
      <c r="K6" s="1">
        <f t="shared" si="0"/>
        <v>50.000000000000007</v>
      </c>
      <c r="L6" s="6">
        <f>$H6*B6</f>
        <v>250.00000000000003</v>
      </c>
    </row>
    <row r="7" spans="1:12" ht="18" customHeight="1" thickBot="1" x14ac:dyDescent="0.3">
      <c r="A7" s="10" t="s">
        <v>34</v>
      </c>
      <c r="B7" s="82"/>
      <c r="C7" s="77">
        <v>150</v>
      </c>
      <c r="D7" s="77">
        <v>160</v>
      </c>
      <c r="E7" s="8">
        <v>170</v>
      </c>
      <c r="G7" s="142" t="s">
        <v>40</v>
      </c>
      <c r="H7" s="143"/>
      <c r="I7" s="7">
        <f>SUM(I4:I6)</f>
        <v>110</v>
      </c>
      <c r="J7" s="7">
        <f t="shared" ref="J7:L7" si="1">SUM(J4:J6)</f>
        <v>160</v>
      </c>
      <c r="K7" s="7">
        <f t="shared" si="1"/>
        <v>170</v>
      </c>
      <c r="L7" s="14">
        <f t="shared" si="1"/>
        <v>670</v>
      </c>
    </row>
  </sheetData>
  <mergeCells count="9">
    <mergeCell ref="G7:H7"/>
    <mergeCell ref="L2:L3"/>
    <mergeCell ref="A2:A3"/>
    <mergeCell ref="G1:L1"/>
    <mergeCell ref="C2:E2"/>
    <mergeCell ref="B2:B3"/>
    <mergeCell ref="I2:K2"/>
    <mergeCell ref="H2:H3"/>
    <mergeCell ref="G2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sqref="A1:A2"/>
    </sheetView>
  </sheetViews>
  <sheetFormatPr defaultRowHeight="15" x14ac:dyDescent="0.25"/>
  <cols>
    <col min="1" max="1" width="13.7109375" customWidth="1"/>
    <col min="2" max="2" width="9.7109375" customWidth="1"/>
    <col min="3" max="5" width="12.28515625" customWidth="1"/>
    <col min="7" max="7" width="23" bestFit="1" customWidth="1"/>
    <col min="8" max="10" width="9.7109375" customWidth="1"/>
    <col min="11" max="11" width="14.140625" customWidth="1"/>
  </cols>
  <sheetData>
    <row r="1" spans="1:11" ht="18" customHeight="1" x14ac:dyDescent="0.25">
      <c r="A1" s="120" t="s">
        <v>41</v>
      </c>
      <c r="B1" s="122" t="s">
        <v>49</v>
      </c>
      <c r="C1" s="140" t="s">
        <v>123</v>
      </c>
      <c r="D1" s="140"/>
      <c r="E1" s="141"/>
      <c r="G1" s="120" t="s">
        <v>51</v>
      </c>
      <c r="H1" s="140"/>
      <c r="I1" s="140"/>
      <c r="J1" s="140"/>
      <c r="K1" s="141"/>
    </row>
    <row r="2" spans="1:11" ht="18" customHeight="1" x14ac:dyDescent="0.25">
      <c r="A2" s="121"/>
      <c r="B2" s="123"/>
      <c r="C2" s="88" t="s">
        <v>44</v>
      </c>
      <c r="D2" s="88" t="s">
        <v>45</v>
      </c>
      <c r="E2" s="87" t="s">
        <v>46</v>
      </c>
      <c r="G2" s="30" t="s">
        <v>36</v>
      </c>
      <c r="H2" s="25" t="s">
        <v>44</v>
      </c>
      <c r="I2" s="25" t="s">
        <v>45</v>
      </c>
      <c r="J2" s="25" t="s">
        <v>46</v>
      </c>
      <c r="K2" s="151" t="s">
        <v>54</v>
      </c>
    </row>
    <row r="3" spans="1:11" ht="18" customHeight="1" x14ac:dyDescent="0.25">
      <c r="A3" s="84" t="s">
        <v>47</v>
      </c>
      <c r="B3" s="25">
        <v>8000</v>
      </c>
      <c r="C3" s="88">
        <v>1</v>
      </c>
      <c r="D3" s="88">
        <v>2</v>
      </c>
      <c r="E3" s="87">
        <v>4</v>
      </c>
      <c r="G3" s="27" t="s">
        <v>43</v>
      </c>
      <c r="H3" s="24">
        <v>3199.9999999999991</v>
      </c>
      <c r="I3" s="24">
        <v>2000</v>
      </c>
      <c r="J3" s="24">
        <v>200.00000000000051</v>
      </c>
      <c r="K3" s="151"/>
    </row>
    <row r="4" spans="1:11" ht="18" customHeight="1" thickBot="1" x14ac:dyDescent="0.3">
      <c r="A4" s="85" t="s">
        <v>48</v>
      </c>
      <c r="B4" s="31">
        <v>9000</v>
      </c>
      <c r="C4" s="83">
        <v>2</v>
      </c>
      <c r="D4" s="83">
        <v>1</v>
      </c>
      <c r="E4" s="18">
        <v>3</v>
      </c>
      <c r="G4" s="27" t="s">
        <v>52</v>
      </c>
      <c r="H4" s="25">
        <f>H3*C3</f>
        <v>3199.9999999999991</v>
      </c>
      <c r="I4" s="25">
        <f>I3*D3</f>
        <v>4000</v>
      </c>
      <c r="J4" s="25">
        <f>J3*E3</f>
        <v>800.00000000000205</v>
      </c>
      <c r="K4" s="19">
        <f>SUMPRODUCT(H3:J3,C3:E3)</f>
        <v>8000.0000000000009</v>
      </c>
    </row>
    <row r="5" spans="1:11" ht="18" customHeight="1" thickTop="1" thickBot="1" x14ac:dyDescent="0.3">
      <c r="A5" s="149" t="s">
        <v>50</v>
      </c>
      <c r="B5" s="150"/>
      <c r="C5" s="89"/>
      <c r="D5" s="95">
        <v>2000</v>
      </c>
      <c r="E5" s="90"/>
      <c r="G5" s="28" t="s">
        <v>53</v>
      </c>
      <c r="H5" s="31">
        <f>H3*C4</f>
        <v>6399.9999999999982</v>
      </c>
      <c r="I5" s="31">
        <f>I3*D4</f>
        <v>2000</v>
      </c>
      <c r="J5" s="31">
        <f>J3*E4</f>
        <v>600.00000000000159</v>
      </c>
      <c r="K5" s="29">
        <f>SUMPRODUCT(H3:J3,C4:E4)</f>
        <v>9000</v>
      </c>
    </row>
    <row r="6" spans="1:11" ht="18" customHeight="1" thickTop="1" thickBot="1" x14ac:dyDescent="0.3">
      <c r="A6" s="138" t="s">
        <v>35</v>
      </c>
      <c r="B6" s="139"/>
      <c r="C6" s="86">
        <v>3</v>
      </c>
      <c r="D6" s="86">
        <v>2</v>
      </c>
      <c r="E6" s="8">
        <v>6</v>
      </c>
      <c r="G6" s="32" t="s">
        <v>24</v>
      </c>
      <c r="H6" s="33">
        <f>H3*C6</f>
        <v>9599.9999999999964</v>
      </c>
      <c r="I6" s="33">
        <f>I3*D6</f>
        <v>4000</v>
      </c>
      <c r="J6" s="33">
        <f>J3*E6</f>
        <v>1200.0000000000032</v>
      </c>
      <c r="K6" s="34">
        <f>SUMPRODUCT(H3:J3,C6:E6)</f>
        <v>14800</v>
      </c>
    </row>
  </sheetData>
  <mergeCells count="7">
    <mergeCell ref="B1:B2"/>
    <mergeCell ref="A1:A2"/>
    <mergeCell ref="A5:B5"/>
    <mergeCell ref="A6:B6"/>
    <mergeCell ref="K2:K3"/>
    <mergeCell ref="G1:K1"/>
    <mergeCell ref="C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/>
  </sheetViews>
  <sheetFormatPr defaultRowHeight="15" x14ac:dyDescent="0.25"/>
  <cols>
    <col min="1" max="1" width="14.7109375" customWidth="1"/>
    <col min="2" max="2" width="14.85546875" customWidth="1"/>
    <col min="3" max="4" width="20.7109375" customWidth="1"/>
    <col min="6" max="6" width="17.7109375" customWidth="1"/>
    <col min="7" max="8" width="15.7109375" customWidth="1"/>
    <col min="9" max="9" width="12.7109375" customWidth="1"/>
  </cols>
  <sheetData>
    <row r="1" spans="1:9" ht="18" customHeight="1" x14ac:dyDescent="0.25">
      <c r="F1" s="120" t="s">
        <v>64</v>
      </c>
      <c r="G1" s="140"/>
      <c r="H1" s="140"/>
      <c r="I1" s="141"/>
    </row>
    <row r="2" spans="1:9" ht="18" customHeight="1" thickBot="1" x14ac:dyDescent="0.3">
      <c r="F2" s="153" t="s">
        <v>36</v>
      </c>
      <c r="G2" s="152" t="s">
        <v>62</v>
      </c>
      <c r="H2" s="152"/>
      <c r="I2" s="154" t="s">
        <v>63</v>
      </c>
    </row>
    <row r="3" spans="1:9" ht="18" customHeight="1" x14ac:dyDescent="0.25">
      <c r="A3" s="120" t="s">
        <v>57</v>
      </c>
      <c r="B3" s="122" t="s">
        <v>61</v>
      </c>
      <c r="C3" s="140" t="s">
        <v>124</v>
      </c>
      <c r="D3" s="141"/>
      <c r="F3" s="153"/>
      <c r="G3" s="42" t="s">
        <v>55</v>
      </c>
      <c r="H3" s="42" t="s">
        <v>56</v>
      </c>
      <c r="I3" s="154"/>
    </row>
    <row r="4" spans="1:9" ht="18" customHeight="1" x14ac:dyDescent="0.25">
      <c r="A4" s="121"/>
      <c r="B4" s="123"/>
      <c r="C4" s="94" t="s">
        <v>55</v>
      </c>
      <c r="D4" s="93" t="s">
        <v>56</v>
      </c>
      <c r="F4" s="41" t="s">
        <v>137</v>
      </c>
      <c r="G4" s="24">
        <v>75</v>
      </c>
      <c r="H4" s="24">
        <v>25.000000000000011</v>
      </c>
      <c r="I4" s="154"/>
    </row>
    <row r="5" spans="1:9" ht="18" customHeight="1" x14ac:dyDescent="0.25">
      <c r="A5" s="69" t="s">
        <v>60</v>
      </c>
      <c r="B5" s="94">
        <v>200</v>
      </c>
      <c r="C5" s="94">
        <v>1</v>
      </c>
      <c r="D5" s="93">
        <v>5</v>
      </c>
      <c r="F5" s="40" t="s">
        <v>60</v>
      </c>
      <c r="G5" s="25">
        <f t="shared" ref="G5:H8" si="0">G$4*C5</f>
        <v>75</v>
      </c>
      <c r="H5" s="25">
        <f t="shared" si="0"/>
        <v>125.00000000000006</v>
      </c>
      <c r="I5" s="19">
        <f>SUM(G5:H5)</f>
        <v>200.00000000000006</v>
      </c>
    </row>
    <row r="6" spans="1:9" ht="18" customHeight="1" x14ac:dyDescent="0.25">
      <c r="A6" s="69" t="s">
        <v>59</v>
      </c>
      <c r="B6" s="94">
        <v>200</v>
      </c>
      <c r="C6" s="94">
        <v>2</v>
      </c>
      <c r="D6" s="93">
        <v>2</v>
      </c>
      <c r="F6" s="40" t="s">
        <v>59</v>
      </c>
      <c r="G6" s="25">
        <f t="shared" si="0"/>
        <v>150</v>
      </c>
      <c r="H6" s="25">
        <f t="shared" si="0"/>
        <v>50.000000000000021</v>
      </c>
      <c r="I6" s="19">
        <f>SUM(G6:H6)</f>
        <v>200.00000000000003</v>
      </c>
    </row>
    <row r="7" spans="1:9" ht="18" customHeight="1" thickBot="1" x14ac:dyDescent="0.3">
      <c r="A7" s="61" t="s">
        <v>58</v>
      </c>
      <c r="B7" s="92">
        <v>200</v>
      </c>
      <c r="C7" s="92">
        <v>1</v>
      </c>
      <c r="D7" s="18">
        <v>0</v>
      </c>
      <c r="F7" s="43" t="s">
        <v>58</v>
      </c>
      <c r="G7" s="31">
        <f t="shared" si="0"/>
        <v>75</v>
      </c>
      <c r="H7" s="31">
        <f t="shared" si="0"/>
        <v>0</v>
      </c>
      <c r="I7" s="29">
        <f>SUM(G7:H7)</f>
        <v>75</v>
      </c>
    </row>
    <row r="8" spans="1:9" ht="18" customHeight="1" thickTop="1" thickBot="1" x14ac:dyDescent="0.3">
      <c r="A8" s="129" t="s">
        <v>125</v>
      </c>
      <c r="B8" s="130"/>
      <c r="C8" s="91">
        <v>20</v>
      </c>
      <c r="D8" s="81">
        <v>30</v>
      </c>
      <c r="F8" s="44" t="s">
        <v>24</v>
      </c>
      <c r="G8" s="33">
        <f t="shared" si="0"/>
        <v>1500</v>
      </c>
      <c r="H8" s="33">
        <f t="shared" si="0"/>
        <v>750.00000000000034</v>
      </c>
      <c r="I8" s="34">
        <f>SUMPRODUCT(G4:H4,C8:D8)</f>
        <v>2250.0000000000005</v>
      </c>
    </row>
  </sheetData>
  <mergeCells count="8">
    <mergeCell ref="A8:B8"/>
    <mergeCell ref="A3:A4"/>
    <mergeCell ref="F1:I1"/>
    <mergeCell ref="C3:D3"/>
    <mergeCell ref="B3:B4"/>
    <mergeCell ref="G2:H2"/>
    <mergeCell ref="F2:F3"/>
    <mergeCell ref="I2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selection sqref="A1:A2"/>
    </sheetView>
  </sheetViews>
  <sheetFormatPr defaultRowHeight="15" x14ac:dyDescent="0.25"/>
  <cols>
    <col min="1" max="1" width="19.42578125" customWidth="1"/>
    <col min="2" max="5" width="12.7109375" customWidth="1"/>
    <col min="6" max="6" width="10.5703125" customWidth="1"/>
    <col min="8" max="8" width="17" bestFit="1" customWidth="1"/>
    <col min="9" max="13" width="12.7109375" customWidth="1"/>
  </cols>
  <sheetData>
    <row r="1" spans="1:12" ht="18" customHeight="1" x14ac:dyDescent="0.25">
      <c r="A1" s="155" t="s">
        <v>36</v>
      </c>
      <c r="B1" s="140" t="s">
        <v>69</v>
      </c>
      <c r="C1" s="140"/>
      <c r="D1" s="140"/>
      <c r="E1" s="122" t="s">
        <v>68</v>
      </c>
      <c r="F1" s="159" t="s">
        <v>78</v>
      </c>
      <c r="H1" s="131" t="s">
        <v>76</v>
      </c>
      <c r="I1" s="132"/>
      <c r="J1" s="132"/>
      <c r="K1" s="132"/>
      <c r="L1" s="133"/>
    </row>
    <row r="2" spans="1:12" ht="18" customHeight="1" x14ac:dyDescent="0.25">
      <c r="A2" s="125"/>
      <c r="B2" s="38" t="s">
        <v>65</v>
      </c>
      <c r="C2" s="38" t="s">
        <v>66</v>
      </c>
      <c r="D2" s="38" t="s">
        <v>67</v>
      </c>
      <c r="E2" s="123"/>
      <c r="F2" s="160"/>
      <c r="H2" s="121" t="s">
        <v>36</v>
      </c>
      <c r="I2" s="147" t="s">
        <v>75</v>
      </c>
      <c r="J2" s="147" t="s">
        <v>77</v>
      </c>
      <c r="K2" s="147"/>
      <c r="L2" s="144"/>
    </row>
    <row r="3" spans="1:12" ht="18" customHeight="1" x14ac:dyDescent="0.25">
      <c r="A3" s="35" t="s">
        <v>70</v>
      </c>
      <c r="B3" s="38">
        <v>12</v>
      </c>
      <c r="C3" s="38">
        <v>18</v>
      </c>
      <c r="D3" s="38">
        <v>16</v>
      </c>
      <c r="E3" s="123"/>
      <c r="F3" s="160"/>
      <c r="H3" s="121"/>
      <c r="I3" s="147"/>
      <c r="J3" s="38" t="s">
        <v>65</v>
      </c>
      <c r="K3" s="38" t="s">
        <v>66</v>
      </c>
      <c r="L3" s="39" t="s">
        <v>67</v>
      </c>
    </row>
    <row r="4" spans="1:12" ht="18" customHeight="1" x14ac:dyDescent="0.25">
      <c r="A4" s="35" t="s">
        <v>71</v>
      </c>
      <c r="B4" s="38">
        <v>3</v>
      </c>
      <c r="C4" s="38">
        <v>3</v>
      </c>
      <c r="D4" s="38">
        <v>1</v>
      </c>
      <c r="E4" s="38">
        <v>2</v>
      </c>
      <c r="F4" s="39"/>
      <c r="H4" s="35" t="s">
        <v>71</v>
      </c>
      <c r="I4" s="24">
        <v>4.0000000000000009</v>
      </c>
      <c r="J4" s="25">
        <f t="shared" ref="J4:L5" si="0">$I4*B4</f>
        <v>12.000000000000004</v>
      </c>
      <c r="K4" s="25">
        <f t="shared" si="0"/>
        <v>12.000000000000004</v>
      </c>
      <c r="L4" s="19">
        <f t="shared" si="0"/>
        <v>4.0000000000000009</v>
      </c>
    </row>
    <row r="5" spans="1:12" ht="18" customHeight="1" thickBot="1" x14ac:dyDescent="0.3">
      <c r="A5" s="36" t="s">
        <v>72</v>
      </c>
      <c r="B5" s="37">
        <v>1</v>
      </c>
      <c r="C5" s="37">
        <v>2</v>
      </c>
      <c r="D5" s="37">
        <v>4</v>
      </c>
      <c r="E5" s="37">
        <v>3</v>
      </c>
      <c r="F5" s="8">
        <v>2</v>
      </c>
      <c r="H5" s="35" t="s">
        <v>72</v>
      </c>
      <c r="I5" s="24">
        <v>3</v>
      </c>
      <c r="J5" s="25">
        <f t="shared" si="0"/>
        <v>3</v>
      </c>
      <c r="K5" s="25">
        <f t="shared" si="0"/>
        <v>6</v>
      </c>
      <c r="L5" s="19">
        <f t="shared" si="0"/>
        <v>12</v>
      </c>
    </row>
    <row r="6" spans="1:12" ht="18" customHeight="1" x14ac:dyDescent="0.25">
      <c r="A6" s="45"/>
      <c r="B6" s="45"/>
      <c r="C6" s="45"/>
      <c r="D6" s="45"/>
      <c r="E6" s="45"/>
      <c r="F6" s="45"/>
      <c r="H6" s="148" t="s">
        <v>74</v>
      </c>
      <c r="I6" s="128"/>
      <c r="J6" s="25">
        <f>SUM(J4:J5)</f>
        <v>15.000000000000004</v>
      </c>
      <c r="K6" s="25">
        <f>SUM(K4:K5)</f>
        <v>18.000000000000004</v>
      </c>
      <c r="L6" s="19">
        <f>SUM(L4:L5)</f>
        <v>16</v>
      </c>
    </row>
    <row r="7" spans="1:12" ht="18" customHeight="1" thickBot="1" x14ac:dyDescent="0.3">
      <c r="H7" s="138" t="s">
        <v>73</v>
      </c>
      <c r="I7" s="139"/>
      <c r="J7" s="156">
        <f>SUMPRODUCT(I4:I5,E4:E5)</f>
        <v>17</v>
      </c>
      <c r="K7" s="157"/>
      <c r="L7" s="158"/>
    </row>
  </sheetData>
  <mergeCells count="11">
    <mergeCell ref="H7:I7"/>
    <mergeCell ref="H6:I6"/>
    <mergeCell ref="J7:L7"/>
    <mergeCell ref="B1:D1"/>
    <mergeCell ref="E1:E3"/>
    <mergeCell ref="F1:F3"/>
    <mergeCell ref="A1:A2"/>
    <mergeCell ref="J2:L2"/>
    <mergeCell ref="I2:I3"/>
    <mergeCell ref="H2:H3"/>
    <mergeCell ref="H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/>
  </sheetViews>
  <sheetFormatPr defaultRowHeight="15" x14ac:dyDescent="0.25"/>
  <cols>
    <col min="1" max="1" width="16.7109375" customWidth="1"/>
    <col min="2" max="2" width="19.7109375" customWidth="1"/>
    <col min="3" max="4" width="23.28515625" customWidth="1"/>
    <col min="6" max="6" width="20.7109375" customWidth="1"/>
    <col min="7" max="9" width="11.7109375" customWidth="1"/>
  </cols>
  <sheetData>
    <row r="1" spans="1:9" ht="18" customHeight="1" thickBot="1" x14ac:dyDescent="0.3">
      <c r="F1" s="120" t="s">
        <v>36</v>
      </c>
      <c r="G1" s="140" t="s">
        <v>87</v>
      </c>
      <c r="H1" s="140"/>
      <c r="I1" s="141"/>
    </row>
    <row r="2" spans="1:9" ht="18" customHeight="1" x14ac:dyDescent="0.25">
      <c r="A2" s="120" t="s">
        <v>36</v>
      </c>
      <c r="B2" s="122" t="s">
        <v>86</v>
      </c>
      <c r="C2" s="140" t="s">
        <v>126</v>
      </c>
      <c r="D2" s="141"/>
      <c r="F2" s="121"/>
      <c r="G2" s="47" t="s">
        <v>80</v>
      </c>
      <c r="H2" s="47" t="s">
        <v>81</v>
      </c>
      <c r="I2" s="144" t="s">
        <v>14</v>
      </c>
    </row>
    <row r="3" spans="1:9" ht="18" customHeight="1" x14ac:dyDescent="0.25">
      <c r="A3" s="121"/>
      <c r="B3" s="123"/>
      <c r="C3" s="47" t="s">
        <v>80</v>
      </c>
      <c r="D3" s="48" t="s">
        <v>81</v>
      </c>
      <c r="F3" s="46" t="s">
        <v>88</v>
      </c>
      <c r="G3" s="23">
        <v>24.999999999999961</v>
      </c>
      <c r="H3" s="23">
        <v>2.5000000000000071</v>
      </c>
      <c r="I3" s="144"/>
    </row>
    <row r="4" spans="1:9" ht="18" customHeight="1" x14ac:dyDescent="0.25">
      <c r="A4" s="46" t="s">
        <v>82</v>
      </c>
      <c r="B4" s="47">
        <v>75</v>
      </c>
      <c r="C4" s="47">
        <v>2</v>
      </c>
      <c r="D4" s="48">
        <v>10</v>
      </c>
      <c r="F4" s="49" t="s">
        <v>82</v>
      </c>
      <c r="G4" s="47">
        <f>G$3*C4</f>
        <v>49.999999999999922</v>
      </c>
      <c r="H4" s="47">
        <f>H$3*D4</f>
        <v>25.000000000000071</v>
      </c>
      <c r="I4" s="48">
        <f>SUM(G4:H4)</f>
        <v>75</v>
      </c>
    </row>
    <row r="5" spans="1:9" ht="18" customHeight="1" x14ac:dyDescent="0.25">
      <c r="A5" s="46" t="s">
        <v>83</v>
      </c>
      <c r="B5" s="47">
        <v>75</v>
      </c>
      <c r="C5" s="47">
        <v>0</v>
      </c>
      <c r="D5" s="48">
        <v>30</v>
      </c>
      <c r="F5" s="49" t="s">
        <v>83</v>
      </c>
      <c r="G5" s="47">
        <f t="shared" ref="G5:G7" si="0">G$3*C5</f>
        <v>0</v>
      </c>
      <c r="H5" s="47">
        <f t="shared" ref="H5:H8" si="1">H$3*D5</f>
        <v>75.000000000000213</v>
      </c>
      <c r="I5" s="48">
        <f>SUM(G5:H5)</f>
        <v>75.000000000000213</v>
      </c>
    </row>
    <row r="6" spans="1:9" ht="18" customHeight="1" x14ac:dyDescent="0.25">
      <c r="A6" s="46" t="s">
        <v>84</v>
      </c>
      <c r="B6" s="47">
        <v>350</v>
      </c>
      <c r="C6" s="47">
        <v>20</v>
      </c>
      <c r="D6" s="48">
        <v>0</v>
      </c>
      <c r="F6" s="49" t="s">
        <v>84</v>
      </c>
      <c r="G6" s="47">
        <f t="shared" si="0"/>
        <v>499.9999999999992</v>
      </c>
      <c r="H6" s="47">
        <f t="shared" si="1"/>
        <v>0</v>
      </c>
      <c r="I6" s="48">
        <f>SUM(G6:H6)</f>
        <v>499.9999999999992</v>
      </c>
    </row>
    <row r="7" spans="1:9" ht="18" customHeight="1" thickBot="1" x14ac:dyDescent="0.3">
      <c r="A7" s="97" t="s">
        <v>85</v>
      </c>
      <c r="B7" s="96">
        <v>2</v>
      </c>
      <c r="C7" s="96">
        <v>1</v>
      </c>
      <c r="D7" s="18">
        <v>1</v>
      </c>
      <c r="F7" s="61" t="s">
        <v>85</v>
      </c>
      <c r="G7" s="96">
        <f t="shared" si="0"/>
        <v>24.999999999999961</v>
      </c>
      <c r="H7" s="96">
        <f t="shared" si="1"/>
        <v>2.5000000000000071</v>
      </c>
      <c r="I7" s="18">
        <f>SUM(G7:H7)</f>
        <v>27.499999999999968</v>
      </c>
    </row>
    <row r="8" spans="1:9" ht="18" customHeight="1" thickTop="1" thickBot="1" x14ac:dyDescent="0.3">
      <c r="A8" s="129" t="s">
        <v>68</v>
      </c>
      <c r="B8" s="130"/>
      <c r="C8" s="99">
        <v>2</v>
      </c>
      <c r="D8" s="81">
        <v>50</v>
      </c>
      <c r="F8" s="98" t="s">
        <v>79</v>
      </c>
      <c r="G8" s="99">
        <f t="shared" ref="G8" si="2">G$3*C8</f>
        <v>49.999999999999922</v>
      </c>
      <c r="H8" s="99">
        <f t="shared" si="1"/>
        <v>125.00000000000036</v>
      </c>
      <c r="I8" s="102">
        <f>SUMPRODUCT(G3:H3,C8:D8)</f>
        <v>175.00000000000028</v>
      </c>
    </row>
  </sheetData>
  <mergeCells count="7">
    <mergeCell ref="A2:A3"/>
    <mergeCell ref="A8:B8"/>
    <mergeCell ref="G1:I1"/>
    <mergeCell ref="F1:F2"/>
    <mergeCell ref="I2:I3"/>
    <mergeCell ref="C2:D2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/>
  </sheetViews>
  <sheetFormatPr defaultRowHeight="15" x14ac:dyDescent="0.25"/>
  <cols>
    <col min="1" max="1" width="12.7109375" customWidth="1"/>
    <col min="2" max="2" width="18.7109375" customWidth="1"/>
    <col min="3" max="5" width="10.7109375" customWidth="1"/>
    <col min="7" max="7" width="16.7109375" customWidth="1"/>
    <col min="8" max="10" width="10.7109375" customWidth="1"/>
    <col min="11" max="11" width="14.7109375" customWidth="1"/>
  </cols>
  <sheetData>
    <row r="1" spans="1:11" ht="18" customHeight="1" x14ac:dyDescent="0.25">
      <c r="G1" s="120" t="s">
        <v>26</v>
      </c>
      <c r="H1" s="140"/>
      <c r="I1" s="140"/>
      <c r="J1" s="140"/>
      <c r="K1" s="141"/>
    </row>
    <row r="2" spans="1:11" ht="18" customHeight="1" thickBot="1" x14ac:dyDescent="0.3">
      <c r="G2" s="121" t="s">
        <v>36</v>
      </c>
      <c r="H2" s="147" t="s">
        <v>96</v>
      </c>
      <c r="I2" s="147"/>
      <c r="J2" s="147"/>
      <c r="K2" s="161" t="s">
        <v>97</v>
      </c>
    </row>
    <row r="3" spans="1:11" ht="18" customHeight="1" x14ac:dyDescent="0.25">
      <c r="A3" s="145" t="s">
        <v>95</v>
      </c>
      <c r="B3" s="122" t="s">
        <v>98</v>
      </c>
      <c r="C3" s="140" t="s">
        <v>96</v>
      </c>
      <c r="D3" s="140"/>
      <c r="E3" s="141"/>
      <c r="G3" s="121"/>
      <c r="H3" s="53" t="s">
        <v>89</v>
      </c>
      <c r="I3" s="53" t="s">
        <v>91</v>
      </c>
      <c r="J3" s="53" t="s">
        <v>90</v>
      </c>
      <c r="K3" s="162"/>
    </row>
    <row r="4" spans="1:11" ht="18" customHeight="1" x14ac:dyDescent="0.25">
      <c r="A4" s="146"/>
      <c r="B4" s="123"/>
      <c r="C4" s="53" t="s">
        <v>89</v>
      </c>
      <c r="D4" s="53" t="s">
        <v>91</v>
      </c>
      <c r="E4" s="54" t="s">
        <v>90</v>
      </c>
      <c r="G4" s="30" t="s">
        <v>38</v>
      </c>
      <c r="H4" s="24">
        <v>0</v>
      </c>
      <c r="I4" s="24">
        <v>12</v>
      </c>
      <c r="J4" s="24">
        <v>0</v>
      </c>
      <c r="K4" s="163"/>
    </row>
    <row r="5" spans="1:11" ht="18" customHeight="1" x14ac:dyDescent="0.25">
      <c r="A5" s="55" t="s">
        <v>92</v>
      </c>
      <c r="B5" s="53">
        <v>60</v>
      </c>
      <c r="C5" s="53">
        <v>3</v>
      </c>
      <c r="D5" s="53">
        <v>5</v>
      </c>
      <c r="E5" s="54">
        <v>4</v>
      </c>
      <c r="G5" s="55" t="s">
        <v>92</v>
      </c>
      <c r="H5" s="25">
        <f>H$4*C5</f>
        <v>0</v>
      </c>
      <c r="I5" s="25">
        <f t="shared" ref="I5:I8" si="0">I$4*D5</f>
        <v>60</v>
      </c>
      <c r="J5" s="25">
        <f t="shared" ref="J5:J8" si="1">J$4*E5</f>
        <v>0</v>
      </c>
      <c r="K5" s="19">
        <f>SUM(H5:J5)</f>
        <v>60</v>
      </c>
    </row>
    <row r="6" spans="1:11" ht="18" customHeight="1" x14ac:dyDescent="0.25">
      <c r="A6" s="55" t="s">
        <v>93</v>
      </c>
      <c r="B6" s="53">
        <v>50</v>
      </c>
      <c r="C6" s="53">
        <v>3</v>
      </c>
      <c r="D6" s="53">
        <v>2</v>
      </c>
      <c r="E6" s="54">
        <v>1</v>
      </c>
      <c r="G6" s="55" t="s">
        <v>93</v>
      </c>
      <c r="H6" s="25">
        <f t="shared" ref="H6:H8" si="2">H$4*C6</f>
        <v>0</v>
      </c>
      <c r="I6" s="25">
        <f t="shared" si="0"/>
        <v>24</v>
      </c>
      <c r="J6" s="25">
        <f t="shared" si="1"/>
        <v>0</v>
      </c>
      <c r="K6" s="60">
        <f>SUM(H6:J6)</f>
        <v>24</v>
      </c>
    </row>
    <row r="7" spans="1:11" ht="18" customHeight="1" thickBot="1" x14ac:dyDescent="0.3">
      <c r="A7" s="61" t="s">
        <v>94</v>
      </c>
      <c r="B7" s="101">
        <v>60</v>
      </c>
      <c r="C7" s="101">
        <v>10</v>
      </c>
      <c r="D7" s="101">
        <v>5</v>
      </c>
      <c r="E7" s="18">
        <v>6</v>
      </c>
      <c r="G7" s="61" t="s">
        <v>94</v>
      </c>
      <c r="H7" s="31">
        <f t="shared" si="2"/>
        <v>0</v>
      </c>
      <c r="I7" s="31">
        <f t="shared" si="0"/>
        <v>60</v>
      </c>
      <c r="J7" s="31">
        <f t="shared" si="1"/>
        <v>0</v>
      </c>
      <c r="K7" s="29">
        <f>SUM(H7:J7)</f>
        <v>60</v>
      </c>
    </row>
    <row r="8" spans="1:11" ht="18" customHeight="1" thickTop="1" thickBot="1" x14ac:dyDescent="0.3">
      <c r="A8" s="129" t="s">
        <v>35</v>
      </c>
      <c r="B8" s="130"/>
      <c r="C8" s="100">
        <v>5</v>
      </c>
      <c r="D8" s="100">
        <v>4</v>
      </c>
      <c r="E8" s="81">
        <v>3</v>
      </c>
      <c r="G8" s="62" t="s">
        <v>24</v>
      </c>
      <c r="H8" s="33">
        <f t="shared" si="2"/>
        <v>0</v>
      </c>
      <c r="I8" s="33">
        <f t="shared" si="0"/>
        <v>48</v>
      </c>
      <c r="J8" s="33">
        <f t="shared" si="1"/>
        <v>0</v>
      </c>
      <c r="K8" s="34">
        <f>SUMPRODUCT(H4:J4,C8:E8)</f>
        <v>48</v>
      </c>
    </row>
    <row r="11" spans="1:11" x14ac:dyDescent="0.25">
      <c r="A11" t="s">
        <v>127</v>
      </c>
    </row>
    <row r="12" spans="1:11" x14ac:dyDescent="0.25">
      <c r="A12" t="s">
        <v>128</v>
      </c>
    </row>
  </sheetData>
  <mergeCells count="8">
    <mergeCell ref="G1:K1"/>
    <mergeCell ref="K2:K4"/>
    <mergeCell ref="B3:B4"/>
    <mergeCell ref="A8:B8"/>
    <mergeCell ref="C3:E3"/>
    <mergeCell ref="A3:A4"/>
    <mergeCell ref="G2:G3"/>
    <mergeCell ref="H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/>
  </sheetViews>
  <sheetFormatPr defaultRowHeight="15" x14ac:dyDescent="0.25"/>
  <cols>
    <col min="1" max="1" width="18.85546875" customWidth="1"/>
    <col min="3" max="5" width="10.7109375" customWidth="1"/>
    <col min="7" max="7" width="30.7109375" customWidth="1"/>
    <col min="8" max="11" width="10.7109375" customWidth="1"/>
  </cols>
  <sheetData>
    <row r="1" spans="1:11" ht="18" customHeight="1" x14ac:dyDescent="0.25">
      <c r="G1" s="120" t="s">
        <v>26</v>
      </c>
      <c r="H1" s="140"/>
      <c r="I1" s="140"/>
      <c r="J1" s="140"/>
      <c r="K1" s="141"/>
    </row>
    <row r="2" spans="1:11" ht="18" customHeight="1" thickBot="1" x14ac:dyDescent="0.3">
      <c r="G2" s="121" t="s">
        <v>36</v>
      </c>
      <c r="H2" s="147" t="s">
        <v>105</v>
      </c>
      <c r="I2" s="147"/>
      <c r="J2" s="147"/>
      <c r="K2" s="144"/>
    </row>
    <row r="3" spans="1:11" ht="18" customHeight="1" x14ac:dyDescent="0.25">
      <c r="A3" s="120" t="s">
        <v>36</v>
      </c>
      <c r="B3" s="122" t="s">
        <v>106</v>
      </c>
      <c r="C3" s="140" t="s">
        <v>111</v>
      </c>
      <c r="D3" s="140"/>
      <c r="E3" s="141"/>
      <c r="G3" s="121"/>
      <c r="H3" s="66" t="s">
        <v>99</v>
      </c>
      <c r="I3" s="66" t="s">
        <v>100</v>
      </c>
      <c r="J3" s="66" t="s">
        <v>101</v>
      </c>
      <c r="K3" s="166" t="s">
        <v>107</v>
      </c>
    </row>
    <row r="4" spans="1:11" ht="18" customHeight="1" x14ac:dyDescent="0.25">
      <c r="A4" s="121"/>
      <c r="B4" s="123"/>
      <c r="C4" s="58" t="s">
        <v>99</v>
      </c>
      <c r="D4" s="58" t="s">
        <v>100</v>
      </c>
      <c r="E4" s="59" t="s">
        <v>101</v>
      </c>
      <c r="G4" s="30" t="s">
        <v>108</v>
      </c>
      <c r="H4" s="119">
        <v>112.49999999999997</v>
      </c>
      <c r="I4" s="119">
        <v>70</v>
      </c>
      <c r="J4" s="119">
        <v>86.250000000000028</v>
      </c>
      <c r="K4" s="166"/>
    </row>
    <row r="5" spans="1:11" ht="18" customHeight="1" x14ac:dyDescent="0.25">
      <c r="A5" s="56" t="s">
        <v>103</v>
      </c>
      <c r="B5" s="58">
        <v>780</v>
      </c>
      <c r="C5" s="58">
        <v>2</v>
      </c>
      <c r="D5" s="58">
        <v>3</v>
      </c>
      <c r="E5" s="59">
        <v>4</v>
      </c>
      <c r="G5" s="56" t="s">
        <v>103</v>
      </c>
      <c r="H5" s="66">
        <f>H$4*C5</f>
        <v>224.99999999999994</v>
      </c>
      <c r="I5" s="66">
        <f t="shared" ref="I5:J7" si="0">I$4*D5</f>
        <v>210</v>
      </c>
      <c r="J5" s="66">
        <f t="shared" si="0"/>
        <v>345.00000000000011</v>
      </c>
      <c r="K5" s="67">
        <f>SUM(H5:J5)</f>
        <v>780</v>
      </c>
    </row>
    <row r="6" spans="1:11" ht="18" customHeight="1" x14ac:dyDescent="0.25">
      <c r="A6" s="56" t="s">
        <v>41</v>
      </c>
      <c r="B6" s="58">
        <v>850</v>
      </c>
      <c r="C6" s="58">
        <v>1</v>
      </c>
      <c r="D6" s="58">
        <v>4</v>
      </c>
      <c r="E6" s="59">
        <v>5</v>
      </c>
      <c r="G6" s="56" t="s">
        <v>41</v>
      </c>
      <c r="H6" s="66">
        <f t="shared" ref="H6:H7" si="1">H$4*C6</f>
        <v>112.49999999999997</v>
      </c>
      <c r="I6" s="66">
        <f t="shared" si="0"/>
        <v>280</v>
      </c>
      <c r="J6" s="66">
        <f t="shared" si="0"/>
        <v>431.25000000000011</v>
      </c>
      <c r="K6" s="67">
        <f>SUM(H6:J6)</f>
        <v>823.75000000000011</v>
      </c>
    </row>
    <row r="7" spans="1:11" ht="18" customHeight="1" thickBot="1" x14ac:dyDescent="0.3">
      <c r="A7" s="104" t="s">
        <v>104</v>
      </c>
      <c r="B7" s="103">
        <v>790</v>
      </c>
      <c r="C7" s="103">
        <v>3</v>
      </c>
      <c r="D7" s="103">
        <v>4</v>
      </c>
      <c r="E7" s="18">
        <v>2</v>
      </c>
      <c r="G7" s="56" t="s">
        <v>104</v>
      </c>
      <c r="H7" s="66">
        <f t="shared" si="1"/>
        <v>337.49999999999989</v>
      </c>
      <c r="I7" s="66">
        <f t="shared" si="0"/>
        <v>280</v>
      </c>
      <c r="J7" s="66">
        <f t="shared" si="0"/>
        <v>172.50000000000006</v>
      </c>
      <c r="K7" s="67">
        <f>SUM(H7:J7)</f>
        <v>790</v>
      </c>
    </row>
    <row r="8" spans="1:11" ht="18" customHeight="1" thickTop="1" x14ac:dyDescent="0.25">
      <c r="A8" s="164" t="s">
        <v>102</v>
      </c>
      <c r="B8" s="165"/>
      <c r="C8" s="108">
        <v>90</v>
      </c>
      <c r="D8" s="108">
        <v>70</v>
      </c>
      <c r="E8" s="109">
        <v>60</v>
      </c>
      <c r="G8" s="56" t="s">
        <v>109</v>
      </c>
      <c r="H8" s="50">
        <f>H4-C8</f>
        <v>22.499999999999972</v>
      </c>
      <c r="I8" s="50">
        <f t="shared" ref="I8:J8" si="2">I4-D8</f>
        <v>0</v>
      </c>
      <c r="J8" s="50">
        <f t="shared" si="2"/>
        <v>26.250000000000028</v>
      </c>
      <c r="K8" s="67"/>
    </row>
    <row r="9" spans="1:11" ht="18" customHeight="1" thickBot="1" x14ac:dyDescent="0.3">
      <c r="A9" s="142" t="s">
        <v>42</v>
      </c>
      <c r="B9" s="143"/>
      <c r="C9" s="107">
        <v>8</v>
      </c>
      <c r="D9" s="107">
        <v>7</v>
      </c>
      <c r="E9" s="8">
        <v>6</v>
      </c>
      <c r="G9" s="57" t="s">
        <v>110</v>
      </c>
      <c r="H9" s="51">
        <f>H8*C9</f>
        <v>179.99999999999977</v>
      </c>
      <c r="I9" s="51">
        <f t="shared" ref="I9:J9" si="3">I8*D9</f>
        <v>0</v>
      </c>
      <c r="J9" s="51">
        <f t="shared" si="3"/>
        <v>157.50000000000017</v>
      </c>
      <c r="K9" s="52">
        <f>SUMPRODUCT(H8:J8,C9:E9)</f>
        <v>337.49999999999994</v>
      </c>
    </row>
  </sheetData>
  <mergeCells count="9">
    <mergeCell ref="H2:K2"/>
    <mergeCell ref="G2:G3"/>
    <mergeCell ref="G1:K1"/>
    <mergeCell ref="A8:B8"/>
    <mergeCell ref="A9:B9"/>
    <mergeCell ref="C3:E3"/>
    <mergeCell ref="B3:B4"/>
    <mergeCell ref="A3:A4"/>
    <mergeCell ref="K3:K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/>
  </sheetViews>
  <sheetFormatPr defaultRowHeight="15" x14ac:dyDescent="0.25"/>
  <cols>
    <col min="1" max="1" width="40.7109375" customWidth="1"/>
    <col min="2" max="4" width="10.7109375" customWidth="1"/>
    <col min="5" max="5" width="13.7109375" customWidth="1"/>
    <col min="7" max="7" width="40.5703125" bestFit="1" customWidth="1"/>
    <col min="8" max="10" width="14.7109375" customWidth="1"/>
  </cols>
  <sheetData>
    <row r="1" spans="1:10" ht="18" customHeight="1" x14ac:dyDescent="0.25">
      <c r="G1" s="120" t="s">
        <v>118</v>
      </c>
      <c r="H1" s="140"/>
      <c r="I1" s="140"/>
      <c r="J1" s="141"/>
    </row>
    <row r="2" spans="1:10" ht="18" customHeight="1" thickBot="1" x14ac:dyDescent="0.3">
      <c r="G2" s="121" t="s">
        <v>43</v>
      </c>
      <c r="H2" s="147" t="s">
        <v>5</v>
      </c>
      <c r="I2" s="147"/>
      <c r="J2" s="144"/>
    </row>
    <row r="3" spans="1:10" ht="18" customHeight="1" x14ac:dyDescent="0.25">
      <c r="A3" s="145" t="s">
        <v>113</v>
      </c>
      <c r="B3" s="140" t="s">
        <v>5</v>
      </c>
      <c r="C3" s="140"/>
      <c r="D3" s="140"/>
      <c r="E3" s="159" t="s">
        <v>112</v>
      </c>
      <c r="G3" s="121"/>
      <c r="H3" s="111" t="s">
        <v>119</v>
      </c>
      <c r="I3" s="111" t="s">
        <v>120</v>
      </c>
      <c r="J3" s="110" t="s">
        <v>121</v>
      </c>
    </row>
    <row r="4" spans="1:10" ht="18" customHeight="1" x14ac:dyDescent="0.25">
      <c r="A4" s="146"/>
      <c r="B4" s="64" t="s">
        <v>119</v>
      </c>
      <c r="C4" s="64" t="s">
        <v>120</v>
      </c>
      <c r="D4" s="64" t="s">
        <v>121</v>
      </c>
      <c r="E4" s="160"/>
      <c r="G4" s="121"/>
      <c r="H4" s="111">
        <v>334</v>
      </c>
      <c r="I4" s="111">
        <v>0</v>
      </c>
      <c r="J4" s="110">
        <v>798</v>
      </c>
    </row>
    <row r="5" spans="1:10" ht="18" customHeight="1" x14ac:dyDescent="0.25">
      <c r="A5" s="63" t="s">
        <v>114</v>
      </c>
      <c r="B5" s="64">
        <v>600</v>
      </c>
      <c r="C5" s="64">
        <v>1200</v>
      </c>
      <c r="D5" s="64">
        <v>1800</v>
      </c>
      <c r="E5" s="65">
        <v>3</v>
      </c>
      <c r="G5" s="69" t="s">
        <v>116</v>
      </c>
      <c r="H5" s="25">
        <f>B5-(B5/C5)*I4-(B5/D5)*J4</f>
        <v>334</v>
      </c>
      <c r="I5" s="25">
        <f>C5-(C5/B5)*H4-(C5/D5)*J4</f>
        <v>0</v>
      </c>
      <c r="J5" s="19">
        <f>D5-(D5/B5)*H4-(D5/C5)*I4</f>
        <v>798</v>
      </c>
    </row>
    <row r="6" spans="1:10" ht="18" customHeight="1" thickBot="1" x14ac:dyDescent="0.3">
      <c r="A6" s="104" t="s">
        <v>115</v>
      </c>
      <c r="B6" s="103">
        <v>1200</v>
      </c>
      <c r="C6" s="103">
        <v>800</v>
      </c>
      <c r="D6" s="103">
        <v>2000</v>
      </c>
      <c r="E6" s="18">
        <v>2</v>
      </c>
      <c r="G6" s="69" t="s">
        <v>130</v>
      </c>
      <c r="H6" s="116">
        <f>$E5*H5</f>
        <v>1002</v>
      </c>
      <c r="I6" s="116">
        <f>$E5*I5</f>
        <v>0</v>
      </c>
      <c r="J6" s="117">
        <f>$E5*J5</f>
        <v>2394</v>
      </c>
    </row>
    <row r="7" spans="1:10" ht="18" customHeight="1" thickTop="1" thickBot="1" x14ac:dyDescent="0.3">
      <c r="A7" s="105" t="s">
        <v>117</v>
      </c>
      <c r="B7" s="106">
        <v>1000</v>
      </c>
      <c r="C7" s="106"/>
      <c r="D7" s="81"/>
      <c r="E7" s="22"/>
      <c r="G7" s="69" t="s">
        <v>129</v>
      </c>
      <c r="H7" s="24">
        <f>H4*$E5</f>
        <v>1002</v>
      </c>
      <c r="I7" s="24">
        <f t="shared" ref="I7:J7" si="0">I4*$E5</f>
        <v>0</v>
      </c>
      <c r="J7" s="15">
        <f t="shared" si="0"/>
        <v>2394</v>
      </c>
    </row>
    <row r="8" spans="1:10" ht="18" customHeight="1" x14ac:dyDescent="0.25">
      <c r="G8" s="69" t="s">
        <v>131</v>
      </c>
      <c r="H8" s="167">
        <f>SUM(H7:J7)</f>
        <v>3396</v>
      </c>
      <c r="I8" s="167"/>
      <c r="J8" s="168"/>
    </row>
    <row r="9" spans="1:10" ht="18" customHeight="1" x14ac:dyDescent="0.25">
      <c r="G9" s="69" t="s">
        <v>132</v>
      </c>
      <c r="H9" s="25">
        <f>$E6*B6</f>
        <v>2400</v>
      </c>
      <c r="I9" s="25">
        <f>$E6*C6</f>
        <v>1600</v>
      </c>
      <c r="J9" s="19">
        <f>$E6*D6</f>
        <v>4000</v>
      </c>
    </row>
    <row r="10" spans="1:10" ht="18" customHeight="1" thickBot="1" x14ac:dyDescent="0.3">
      <c r="G10" s="68" t="s">
        <v>133</v>
      </c>
      <c r="H10" s="26">
        <f>H7</f>
        <v>1002</v>
      </c>
      <c r="I10" s="26">
        <f>I7</f>
        <v>0</v>
      </c>
      <c r="J10" s="70">
        <f>J7</f>
        <v>2394</v>
      </c>
    </row>
  </sheetData>
  <mergeCells count="7">
    <mergeCell ref="H8:J8"/>
    <mergeCell ref="A3:A4"/>
    <mergeCell ref="H2:J2"/>
    <mergeCell ref="G1:J1"/>
    <mergeCell ref="G2:G4"/>
    <mergeCell ref="B3:D3"/>
    <mergeCell ref="E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Zadanie_21</vt:lpstr>
      <vt:lpstr>Zadanie_22</vt:lpstr>
      <vt:lpstr>Zadanie_25</vt:lpstr>
      <vt:lpstr>Zadanie_26</vt:lpstr>
      <vt:lpstr>Zadanie_27</vt:lpstr>
      <vt:lpstr>Zadanie_30</vt:lpstr>
      <vt:lpstr>Zadanie_31</vt:lpstr>
      <vt:lpstr>Zadanie_33</vt:lpstr>
      <vt:lpstr>Zadanie_37</vt:lpstr>
      <vt:lpstr>Zadanie_40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dcterms:created xsi:type="dcterms:W3CDTF">2019-05-10T13:10:02Z</dcterms:created>
  <dcterms:modified xsi:type="dcterms:W3CDTF">2021-05-11T15:29:20Z</dcterms:modified>
</cp:coreProperties>
</file>