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580" windowHeight="3315" activeTab="1"/>
  </bookViews>
  <sheets>
    <sheet name="Rys 5.1." sheetId="1" r:id="rId1"/>
    <sheet name="Rys 5.2." sheetId="2" r:id="rId2"/>
  </sheets>
  <calcPr calcId="124519"/>
</workbook>
</file>

<file path=xl/calcChain.xml><?xml version="1.0" encoding="utf-8"?>
<calcChain xmlns="http://schemas.openxmlformats.org/spreadsheetml/2006/main">
  <c r="B17" i="1"/>
  <c r="B18" s="1"/>
  <c r="B19" s="1"/>
  <c r="B20" s="1"/>
  <c r="B21" s="1"/>
  <c r="B22" s="1"/>
  <c r="B23" s="1"/>
  <c r="B6"/>
  <c r="C17"/>
  <c r="C18" s="1"/>
  <c r="C19" s="1"/>
  <c r="C20" s="1"/>
  <c r="C21" s="1"/>
  <c r="C22" s="1"/>
  <c r="C23" s="1"/>
  <c r="G4" i="2"/>
  <c r="B9" s="1"/>
  <c r="B10" s="1"/>
  <c r="G6"/>
  <c r="G8"/>
  <c r="G10"/>
  <c r="G12"/>
  <c r="B7"/>
  <c r="B6"/>
  <c r="B4"/>
  <c r="B3"/>
  <c r="F5"/>
  <c r="F6"/>
  <c r="F7"/>
  <c r="F8"/>
  <c r="F9"/>
  <c r="F10"/>
  <c r="F11"/>
  <c r="F12"/>
  <c r="F13"/>
  <c r="F4"/>
  <c r="E5"/>
  <c r="E6"/>
  <c r="E7"/>
  <c r="E8"/>
  <c r="E9"/>
  <c r="E10"/>
  <c r="E11"/>
  <c r="E12"/>
  <c r="E13"/>
  <c r="E4"/>
  <c r="C6" i="1"/>
  <c r="C7" s="1"/>
  <c r="C8" s="1"/>
  <c r="C9" s="1"/>
  <c r="C10" s="1"/>
  <c r="C11" s="1"/>
  <c r="C12" s="1"/>
  <c r="B7" l="1"/>
  <c r="B8" s="1"/>
  <c r="D17"/>
  <c r="E17"/>
  <c r="E6" l="1"/>
  <c r="D6"/>
  <c r="E7"/>
  <c r="D7"/>
  <c r="D18"/>
  <c r="E18"/>
  <c r="B9"/>
  <c r="E8" l="1"/>
  <c r="D8"/>
  <c r="D19"/>
  <c r="E19"/>
  <c r="B10"/>
  <c r="E9" l="1"/>
  <c r="D9"/>
  <c r="D20"/>
  <c r="E20"/>
  <c r="B11"/>
  <c r="E10" l="1"/>
  <c r="D10"/>
  <c r="D21"/>
  <c r="E21"/>
  <c r="B12"/>
  <c r="E11" l="1"/>
  <c r="D11"/>
  <c r="D22"/>
  <c r="E22"/>
</calcChain>
</file>

<file path=xl/sharedStrings.xml><?xml version="1.0" encoding="utf-8"?>
<sst xmlns="http://schemas.openxmlformats.org/spreadsheetml/2006/main" count="33" uniqueCount="19">
  <si>
    <t>t</t>
  </si>
  <si>
    <t>s</t>
  </si>
  <si>
    <t>x</t>
  </si>
  <si>
    <t>dx/dt</t>
  </si>
  <si>
    <t>m</t>
  </si>
  <si>
    <t>m/s</t>
  </si>
  <si>
    <t>v</t>
  </si>
  <si>
    <t>g =</t>
  </si>
  <si>
    <r>
      <t>d</t>
    </r>
    <r>
      <rPr>
        <vertAlign val="superscript"/>
        <sz val="11"/>
        <color rgb="FF9C6500"/>
        <rFont val="Czcionka tekstu podstawowego"/>
        <charset val="238"/>
      </rPr>
      <t>2</t>
    </r>
    <r>
      <rPr>
        <sz val="11"/>
        <color rgb="FF9C6500"/>
        <rFont val="Czcionka tekstu podstawowego"/>
        <family val="2"/>
        <charset val="238"/>
      </rPr>
      <t>x/dt</t>
    </r>
    <r>
      <rPr>
        <vertAlign val="superscript"/>
        <sz val="11"/>
        <color rgb="FF9C6500"/>
        <rFont val="Czcionka tekstu podstawowego"/>
        <charset val="238"/>
      </rPr>
      <t>2</t>
    </r>
  </si>
  <si>
    <r>
      <t>m/s</t>
    </r>
    <r>
      <rPr>
        <vertAlign val="superscript"/>
        <sz val="11"/>
        <color rgb="FF006100"/>
        <rFont val="Czcionka tekstu podstawowego"/>
        <charset val="238"/>
      </rPr>
      <t>2</t>
    </r>
  </si>
  <si>
    <t>Wartość rzeczywista całki</t>
  </si>
  <si>
    <t>Wartość błędu</t>
  </si>
  <si>
    <t>Metoda kwadratów</t>
  </si>
  <si>
    <t>Metoda trapezów</t>
  </si>
  <si>
    <t>Metoda Simpsona (1/3)</t>
  </si>
  <si>
    <t>Kwadraty</t>
  </si>
  <si>
    <t>Trapezy</t>
  </si>
  <si>
    <t>Simpson</t>
  </si>
  <si>
    <t>Wartości numerycznego obliczenia całki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</si>
</sst>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"/>
  </numFmts>
  <fonts count="5">
    <font>
      <sz val="11"/>
      <color theme="1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vertAlign val="superscript"/>
      <sz val="11"/>
      <color rgb="FF9C6500"/>
      <name val="Czcionka tekstu podstawowego"/>
      <charset val="238"/>
    </font>
    <font>
      <vertAlign val="superscript"/>
      <sz val="11"/>
      <color rgb="FF006100"/>
      <name val="Czcionka tekstu podstawowego"/>
      <charset val="238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0" fontId="1" fillId="2" borderId="0" xfId="1"/>
    <xf numFmtId="0" fontId="2" fillId="3" borderId="0" xfId="2"/>
    <xf numFmtId="0" fontId="0" fillId="5" borderId="0" xfId="0" applyFill="1"/>
    <xf numFmtId="0" fontId="0" fillId="6" borderId="0" xfId="0" applyFill="1"/>
    <xf numFmtId="0" fontId="2" fillId="7" borderId="0" xfId="2" applyFill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1" fillId="2" borderId="1" xfId="1" applyBorder="1" applyAlignment="1">
      <alignment horizontal="center" vertical="center"/>
    </xf>
    <xf numFmtId="0" fontId="1" fillId="2" borderId="7" xfId="1" applyBorder="1"/>
    <xf numFmtId="0" fontId="1" fillId="2" borderId="8" xfId="1" applyBorder="1"/>
    <xf numFmtId="0" fontId="1" fillId="2" borderId="9" xfId="1" applyBorder="1" applyAlignment="1">
      <alignment horizontal="center"/>
    </xf>
    <xf numFmtId="0" fontId="1" fillId="2" borderId="10" xfId="1" applyBorder="1" applyAlignment="1">
      <alignment horizontal="center"/>
    </xf>
    <xf numFmtId="0" fontId="0" fillId="8" borderId="0" xfId="0" applyFill="1" applyBorder="1"/>
    <xf numFmtId="0" fontId="0" fillId="8" borderId="3" xfId="0" applyFill="1" applyBorder="1"/>
    <xf numFmtId="0" fontId="0" fillId="8" borderId="4" xfId="0" applyFill="1" applyBorder="1"/>
    <xf numFmtId="0" fontId="0" fillId="8" borderId="5" xfId="0" applyFill="1" applyBorder="1"/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2" fillId="3" borderId="11" xfId="2" applyBorder="1" applyAlignment="1">
      <alignment horizontal="center"/>
    </xf>
    <xf numFmtId="0" fontId="2" fillId="3" borderId="12" xfId="2" applyBorder="1" applyAlignment="1">
      <alignment horizontal="center"/>
    </xf>
    <xf numFmtId="0" fontId="2" fillId="3" borderId="13" xfId="2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4" xfId="0" applyNumberFormat="1" applyBorder="1"/>
    <xf numFmtId="164" fontId="0" fillId="0" borderId="5" xfId="0" applyNumberFormat="1" applyBorder="1" applyAlignment="1">
      <alignment horizontal="center"/>
    </xf>
    <xf numFmtId="0" fontId="1" fillId="2" borderId="14" xfId="1" applyBorder="1" applyAlignment="1">
      <alignment horizontal="center"/>
    </xf>
    <xf numFmtId="0" fontId="1" fillId="2" borderId="4" xfId="1" applyBorder="1" applyAlignment="1">
      <alignment horizontal="center"/>
    </xf>
    <xf numFmtId="0" fontId="1" fillId="2" borderId="5" xfId="1" applyBorder="1" applyAlignment="1">
      <alignment horizontal="center"/>
    </xf>
  </cellXfs>
  <cellStyles count="3">
    <cellStyle name="Dobre" xfId="1" builtinId="26"/>
    <cellStyle name="Neutralne" xfId="2" builtinId="28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H30" sqref="H30"/>
    </sheetView>
  </sheetViews>
  <sheetFormatPr defaultRowHeight="14.25"/>
  <cols>
    <col min="2" max="2" width="9.25" bestFit="1" customWidth="1"/>
    <col min="4" max="4" width="9.5" bestFit="1" customWidth="1"/>
  </cols>
  <sheetData>
    <row r="1" spans="1:5">
      <c r="C1" s="2" t="s">
        <v>7</v>
      </c>
      <c r="D1" s="2">
        <v>9.8066499999999994</v>
      </c>
    </row>
    <row r="2" spans="1:5" ht="15" thickBot="1"/>
    <row r="3" spans="1:5" ht="16.5">
      <c r="A3" s="22" t="s">
        <v>0</v>
      </c>
      <c r="B3" s="23" t="s">
        <v>2</v>
      </c>
      <c r="C3" s="23" t="s">
        <v>6</v>
      </c>
      <c r="D3" s="23" t="s">
        <v>3</v>
      </c>
      <c r="E3" s="24" t="s">
        <v>8</v>
      </c>
    </row>
    <row r="4" spans="1:5" ht="17.25" thickBot="1">
      <c r="A4" s="32" t="s">
        <v>1</v>
      </c>
      <c r="B4" s="33" t="s">
        <v>4</v>
      </c>
      <c r="C4" s="33" t="s">
        <v>5</v>
      </c>
      <c r="D4" s="33" t="s">
        <v>5</v>
      </c>
      <c r="E4" s="34" t="s">
        <v>9</v>
      </c>
    </row>
    <row r="5" spans="1:5">
      <c r="A5" s="25">
        <v>0</v>
      </c>
      <c r="B5" s="26">
        <v>0</v>
      </c>
      <c r="C5" s="26">
        <v>0</v>
      </c>
      <c r="D5" s="26">
        <v>0</v>
      </c>
      <c r="E5" s="27">
        <v>0</v>
      </c>
    </row>
    <row r="6" spans="1:5">
      <c r="A6" s="25">
        <v>0.1</v>
      </c>
      <c r="B6" s="26">
        <f t="shared" ref="B5:B6" si="0">B5+(C5*0.1)+(($D$1*0.01)/2)</f>
        <v>4.903325E-2</v>
      </c>
      <c r="C6" s="26">
        <f>$D$1*A6</f>
        <v>0.98066500000000001</v>
      </c>
      <c r="D6" s="26">
        <f>(B7-B5)/0.2</f>
        <v>0.98066500000000001</v>
      </c>
      <c r="E6" s="27">
        <f>(B7-2*B6+B5)/0.01</f>
        <v>9.8066499999999994</v>
      </c>
    </row>
    <row r="7" spans="1:5">
      <c r="A7" s="25">
        <v>0.2</v>
      </c>
      <c r="B7" s="26">
        <f>B6+(C6*0.1)+(($D$1*0.01)/2)</f>
        <v>0.196133</v>
      </c>
      <c r="C7" s="26">
        <f>C6+$D$1*(A7-A6)</f>
        <v>1.96133</v>
      </c>
      <c r="D7" s="26">
        <f t="shared" ref="D7:D11" si="1">(B8-B6)/0.2</f>
        <v>1.96133</v>
      </c>
      <c r="E7" s="27">
        <f t="shared" ref="E7:E11" si="2">(B8-2*B7+B6)/0.01</f>
        <v>9.806650000000003</v>
      </c>
    </row>
    <row r="8" spans="1:5">
      <c r="A8" s="25">
        <v>0.3</v>
      </c>
      <c r="B8" s="26">
        <f t="shared" ref="B8:B12" si="3">B7+(C7*0.1)+(($D$1*0.01)/2)</f>
        <v>0.44129925000000003</v>
      </c>
      <c r="C8" s="26">
        <f t="shared" ref="C8:C12" si="4">C7+$D$1*(A8-A7)</f>
        <v>2.9419949999999995</v>
      </c>
      <c r="D8" s="26">
        <f t="shared" si="1"/>
        <v>2.9419949999999999</v>
      </c>
      <c r="E8" s="27">
        <f t="shared" si="2"/>
        <v>9.8066499999999941</v>
      </c>
    </row>
    <row r="9" spans="1:5">
      <c r="A9" s="25">
        <v>0.4</v>
      </c>
      <c r="B9" s="26">
        <f t="shared" si="3"/>
        <v>0.78453200000000001</v>
      </c>
      <c r="C9" s="26">
        <f t="shared" si="4"/>
        <v>3.9226599999999996</v>
      </c>
      <c r="D9" s="26">
        <f t="shared" si="1"/>
        <v>3.9226599999999991</v>
      </c>
      <c r="E9" s="27">
        <f t="shared" si="2"/>
        <v>9.8066499999999941</v>
      </c>
    </row>
    <row r="10" spans="1:5">
      <c r="A10" s="25">
        <v>0.5</v>
      </c>
      <c r="B10" s="26">
        <f t="shared" si="3"/>
        <v>1.2258312499999999</v>
      </c>
      <c r="C10" s="26">
        <f t="shared" si="4"/>
        <v>4.9033249999999988</v>
      </c>
      <c r="D10" s="26">
        <f t="shared" si="1"/>
        <v>4.9033249999999979</v>
      </c>
      <c r="E10" s="27">
        <f t="shared" si="2"/>
        <v>9.8066499999999834</v>
      </c>
    </row>
    <row r="11" spans="1:5">
      <c r="A11" s="25">
        <v>0.6</v>
      </c>
      <c r="B11" s="26">
        <f t="shared" si="3"/>
        <v>1.7651969999999997</v>
      </c>
      <c r="C11" s="26">
        <f t="shared" si="4"/>
        <v>5.8839899999999989</v>
      </c>
      <c r="D11" s="26">
        <f t="shared" si="1"/>
        <v>5.8839899999999972</v>
      </c>
      <c r="E11" s="27">
        <f t="shared" si="2"/>
        <v>9.8066500000000048</v>
      </c>
    </row>
    <row r="12" spans="1:5" ht="15" thickBot="1">
      <c r="A12" s="28">
        <v>0.7</v>
      </c>
      <c r="B12" s="29">
        <f t="shared" si="3"/>
        <v>2.4026292499999995</v>
      </c>
      <c r="C12" s="29">
        <f t="shared" si="4"/>
        <v>6.8646549999999991</v>
      </c>
      <c r="D12" s="30"/>
      <c r="E12" s="31"/>
    </row>
    <row r="13" spans="1:5" ht="15" thickBot="1">
      <c r="A13" s="1"/>
      <c r="B13" s="1"/>
      <c r="C13" s="1"/>
      <c r="D13" s="1"/>
      <c r="E13" s="1"/>
    </row>
    <row r="14" spans="1:5" ht="16.5">
      <c r="A14" s="22" t="s">
        <v>0</v>
      </c>
      <c r="B14" s="23" t="s">
        <v>2</v>
      </c>
      <c r="C14" s="23" t="s">
        <v>6</v>
      </c>
      <c r="D14" s="23" t="s">
        <v>3</v>
      </c>
      <c r="E14" s="24" t="s">
        <v>8</v>
      </c>
    </row>
    <row r="15" spans="1:5" ht="17.25" thickBot="1">
      <c r="A15" s="32" t="s">
        <v>1</v>
      </c>
      <c r="B15" s="33" t="s">
        <v>4</v>
      </c>
      <c r="C15" s="33" t="s">
        <v>5</v>
      </c>
      <c r="D15" s="33" t="s">
        <v>5</v>
      </c>
      <c r="E15" s="34" t="s">
        <v>9</v>
      </c>
    </row>
    <row r="16" spans="1:5">
      <c r="A16" s="25">
        <v>0</v>
      </c>
      <c r="B16" s="26">
        <v>0</v>
      </c>
      <c r="C16" s="26">
        <v>0</v>
      </c>
      <c r="D16" s="26">
        <v>0</v>
      </c>
      <c r="E16" s="27">
        <v>0</v>
      </c>
    </row>
    <row r="17" spans="1:5">
      <c r="A17" s="25">
        <v>0.1</v>
      </c>
      <c r="B17" s="26">
        <f ca="1">(B16+(C16*0.1)+(($D$1*0.01)/2))+(1/RANDBETWEEN(1,1000))</f>
        <v>5.0266295622688043E-2</v>
      </c>
      <c r="C17" s="26">
        <f>$D$1*A17</f>
        <v>0.98066500000000001</v>
      </c>
      <c r="D17" s="26">
        <f ca="1">(B18-B16)/0.2</f>
        <v>0.99286159120149797</v>
      </c>
      <c r="E17" s="27">
        <f ca="1">(B18-2*B17+B16)/0.01</f>
        <v>9.8039726994923519</v>
      </c>
    </row>
    <row r="18" spans="1:5">
      <c r="A18" s="25">
        <v>0.2</v>
      </c>
      <c r="B18" s="26">
        <f t="shared" ref="B18:B23" ca="1" si="5">(B17+(C17*0.1)+(($D$1*0.01)/2))+(1/RANDBETWEEN(1,1000))</f>
        <v>0.19857231824029961</v>
      </c>
      <c r="C18" s="26">
        <f>C17+$D$1*(A18-A17)</f>
        <v>1.96133</v>
      </c>
      <c r="D18" s="26">
        <f t="shared" ref="D18:D23" ca="1" si="6">(B19-B17)/0.2</f>
        <v>1.9834903953461227</v>
      </c>
      <c r="E18" s="27">
        <f t="shared" ref="E18:E22" ca="1" si="7">(B19-2*B18+B17)/0.01</f>
        <v>10.008603383400139</v>
      </c>
    </row>
    <row r="19" spans="1:5">
      <c r="A19" s="25">
        <v>0.3</v>
      </c>
      <c r="B19" s="26">
        <f t="shared" ca="1" si="5"/>
        <v>0.44696437469191258</v>
      </c>
      <c r="C19" s="26">
        <f t="shared" ref="C19:C23" si="8">C18+$D$1*(A19-A18)</f>
        <v>2.9419949999999995</v>
      </c>
      <c r="D19" s="26">
        <f t="shared" ca="1" si="6"/>
        <v>2.9658045238095236</v>
      </c>
      <c r="E19" s="27">
        <f t="shared" ca="1" si="7"/>
        <v>9.6376791858678832</v>
      </c>
    </row>
    <row r="20" spans="1:5">
      <c r="A20" s="25">
        <v>0.4</v>
      </c>
      <c r="B20" s="26">
        <f t="shared" ca="1" si="5"/>
        <v>0.79173322300220439</v>
      </c>
      <c r="C20" s="26">
        <f t="shared" si="8"/>
        <v>3.9226599999999996</v>
      </c>
      <c r="D20" s="26">
        <f t="shared" ca="1" si="6"/>
        <v>3.943568004778971</v>
      </c>
      <c r="E20" s="27">
        <f t="shared" ca="1" si="7"/>
        <v>9.9175904335210561</v>
      </c>
    </row>
    <row r="21" spans="1:5">
      <c r="A21" s="25">
        <v>0.5</v>
      </c>
      <c r="B21" s="26">
        <f t="shared" ca="1" si="5"/>
        <v>1.2356779756477068</v>
      </c>
      <c r="C21" s="26">
        <f t="shared" si="8"/>
        <v>4.9033249999999988</v>
      </c>
      <c r="D21" s="26">
        <f t="shared" ca="1" si="6"/>
        <v>4.9486037952787925</v>
      </c>
      <c r="E21" s="27">
        <f t="shared" ca="1" si="7"/>
        <v>10.183125376475378</v>
      </c>
    </row>
    <row r="22" spans="1:5">
      <c r="A22" s="25">
        <v>0.6</v>
      </c>
      <c r="B22" s="26">
        <f t="shared" ca="1" si="5"/>
        <v>1.7814539820579629</v>
      </c>
      <c r="C22" s="26">
        <f t="shared" si="8"/>
        <v>5.8839899999999989</v>
      </c>
      <c r="D22" s="26">
        <f t="shared" ca="1" si="6"/>
        <v>5.9225772297636974</v>
      </c>
      <c r="E22" s="27">
        <f t="shared" ca="1" si="7"/>
        <v>9.2963433132227316</v>
      </c>
    </row>
    <row r="23" spans="1:5" ht="15" thickBot="1">
      <c r="A23" s="28">
        <v>0.7</v>
      </c>
      <c r="B23" s="29">
        <f t="shared" ca="1" si="5"/>
        <v>2.4201934216004464</v>
      </c>
      <c r="C23" s="29">
        <f t="shared" si="8"/>
        <v>6.8646549999999991</v>
      </c>
      <c r="D23" s="30"/>
      <c r="E23" s="3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5"/>
  <sheetViews>
    <sheetView tabSelected="1" workbookViewId="0">
      <selection activeCell="F26" sqref="F26"/>
    </sheetView>
  </sheetViews>
  <sheetFormatPr defaultRowHeight="14.25"/>
  <cols>
    <col min="1" max="1" width="22.625" bestFit="1" customWidth="1"/>
  </cols>
  <sheetData>
    <row r="1" spans="1:7" ht="15" thickBot="1">
      <c r="A1" s="3" t="s">
        <v>10</v>
      </c>
      <c r="B1" s="6">
        <v>0.69314699999999996</v>
      </c>
      <c r="D1" s="19" t="s">
        <v>18</v>
      </c>
      <c r="E1" s="20"/>
      <c r="F1" s="20"/>
      <c r="G1" s="21"/>
    </row>
    <row r="2" spans="1:7" ht="15" thickBot="1">
      <c r="D2" s="7"/>
      <c r="E2" s="8"/>
      <c r="F2" s="8"/>
      <c r="G2" s="9"/>
    </row>
    <row r="3" spans="1:7" ht="15" thickBot="1">
      <c r="A3" s="3" t="s">
        <v>12</v>
      </c>
      <c r="B3" s="6">
        <f>SUM(E4:E13)</f>
        <v>0.71877140317542787</v>
      </c>
      <c r="D3" s="10" t="s">
        <v>2</v>
      </c>
      <c r="E3" s="11" t="s">
        <v>15</v>
      </c>
      <c r="F3" s="11" t="s">
        <v>16</v>
      </c>
      <c r="G3" s="12" t="s">
        <v>17</v>
      </c>
    </row>
    <row r="4" spans="1:7">
      <c r="A4" s="4" t="s">
        <v>11</v>
      </c>
      <c r="B4" s="5">
        <f>B3-B1</f>
        <v>2.5624403175427912E-2</v>
      </c>
      <c r="D4" s="13">
        <v>1</v>
      </c>
      <c r="E4" s="15">
        <f>1/D4*(D5-D4)</f>
        <v>0.10000000000000009</v>
      </c>
      <c r="F4" s="15">
        <f>(1/D4+1/D5)/2*(D5-D4)</f>
        <v>9.5454545454545542E-2</v>
      </c>
      <c r="G4" s="16">
        <f>((D5-D4)/3)*(1/D4+4/D5+1/D6)</f>
        <v>0.18232323232323247</v>
      </c>
    </row>
    <row r="5" spans="1:7">
      <c r="D5" s="13">
        <v>1.1000000000000001</v>
      </c>
      <c r="E5" s="15">
        <f t="shared" ref="E5:E13" si="0">1/D5*(D6-D5)</f>
        <v>9.0909090909090787E-2</v>
      </c>
      <c r="F5" s="15">
        <f t="shared" ref="F5:F13" si="1">(1/D5+1/D6)/2*(D6-D5)</f>
        <v>8.7121212121212002E-2</v>
      </c>
      <c r="G5" s="16">
        <v>0</v>
      </c>
    </row>
    <row r="6" spans="1:7">
      <c r="A6" s="3" t="s">
        <v>13</v>
      </c>
      <c r="B6" s="6">
        <f>SUM(F4:F13)</f>
        <v>0.69377140317542796</v>
      </c>
      <c r="D6" s="13">
        <v>1.2</v>
      </c>
      <c r="E6" s="15">
        <f t="shared" si="0"/>
        <v>8.3333333333333412E-2</v>
      </c>
      <c r="F6" s="15">
        <f t="shared" si="1"/>
        <v>8.0128205128205204E-2</v>
      </c>
      <c r="G6" s="16">
        <f t="shared" ref="G6:G12" si="2">((D7-D6)/3)*(1/D6+4/D7+1/D8)</f>
        <v>0.15415140415140427</v>
      </c>
    </row>
    <row r="7" spans="1:7">
      <c r="A7" s="4" t="s">
        <v>11</v>
      </c>
      <c r="B7" s="5">
        <f>B6-B1</f>
        <v>6.2440317542800106E-4</v>
      </c>
      <c r="D7" s="13">
        <v>1.3</v>
      </c>
      <c r="E7" s="15">
        <f t="shared" si="0"/>
        <v>7.6923076923076816E-2</v>
      </c>
      <c r="F7" s="15">
        <f t="shared" si="1"/>
        <v>7.4175824175824079E-2</v>
      </c>
      <c r="G7" s="16">
        <v>0</v>
      </c>
    </row>
    <row r="8" spans="1:7">
      <c r="D8" s="13">
        <v>1.4</v>
      </c>
      <c r="E8" s="15">
        <f t="shared" si="0"/>
        <v>7.1428571428571494E-2</v>
      </c>
      <c r="F8" s="15">
        <f t="shared" si="1"/>
        <v>6.9047619047619108E-2</v>
      </c>
      <c r="G8" s="16">
        <f t="shared" si="2"/>
        <v>0.13353174603174617</v>
      </c>
    </row>
    <row r="9" spans="1:7">
      <c r="A9" s="3" t="s">
        <v>14</v>
      </c>
      <c r="B9" s="3">
        <f>SUM(G4:G12)</f>
        <v>0.69315023068893056</v>
      </c>
      <c r="D9" s="13">
        <v>1.5</v>
      </c>
      <c r="E9" s="15">
        <f t="shared" si="0"/>
        <v>6.6666666666666721E-2</v>
      </c>
      <c r="F9" s="15">
        <f t="shared" si="1"/>
        <v>6.4583333333333381E-2</v>
      </c>
      <c r="G9" s="16">
        <v>0</v>
      </c>
    </row>
    <row r="10" spans="1:7">
      <c r="A10" s="4" t="s">
        <v>11</v>
      </c>
      <c r="B10" s="5">
        <f>B9-B1</f>
        <v>3.2306889305999675E-6</v>
      </c>
      <c r="D10" s="13">
        <v>1.6</v>
      </c>
      <c r="E10" s="15">
        <f t="shared" si="0"/>
        <v>6.2499999999999917E-2</v>
      </c>
      <c r="F10" s="15">
        <f t="shared" si="1"/>
        <v>6.0661764705882276E-2</v>
      </c>
      <c r="G10" s="16">
        <f t="shared" si="2"/>
        <v>0.11778322440087133</v>
      </c>
    </row>
    <row r="11" spans="1:7">
      <c r="D11" s="13">
        <v>1.7</v>
      </c>
      <c r="E11" s="15">
        <f t="shared" si="0"/>
        <v>5.8823529411764761E-2</v>
      </c>
      <c r="F11" s="15">
        <f t="shared" si="1"/>
        <v>5.7189542483660177E-2</v>
      </c>
      <c r="G11" s="16">
        <v>0</v>
      </c>
    </row>
    <row r="12" spans="1:7">
      <c r="D12" s="13">
        <v>1.8</v>
      </c>
      <c r="E12" s="15">
        <f t="shared" si="0"/>
        <v>5.5555555555555483E-2</v>
      </c>
      <c r="F12" s="15">
        <f t="shared" si="1"/>
        <v>5.4093567251461923E-2</v>
      </c>
      <c r="G12" s="16">
        <f t="shared" si="2"/>
        <v>0.10536062378167628</v>
      </c>
    </row>
    <row r="13" spans="1:7">
      <c r="D13" s="13">
        <v>1.9</v>
      </c>
      <c r="E13" s="15">
        <f t="shared" si="0"/>
        <v>5.2631578947368467E-2</v>
      </c>
      <c r="F13" s="15">
        <f t="shared" si="1"/>
        <v>5.1315789473684252E-2</v>
      </c>
      <c r="G13" s="16"/>
    </row>
    <row r="14" spans="1:7" ht="15" thickBot="1">
      <c r="D14" s="14">
        <v>2</v>
      </c>
      <c r="E14" s="17"/>
      <c r="F14" s="17"/>
      <c r="G14" s="18"/>
    </row>
    <row r="15" spans="1:7">
      <c r="D15" s="1"/>
    </row>
  </sheetData>
  <mergeCells count="1">
    <mergeCell ref="D1:G1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Rys 5.1.</vt:lpstr>
      <vt:lpstr>Rys 5.2.</vt:lpstr>
    </vt:vector>
  </TitlesOfParts>
  <Company>ASK SERVICE ZBIGNIEW SMOGUR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Smogur</dc:creator>
  <cp:lastModifiedBy>Zbigniew Smogur</cp:lastModifiedBy>
  <dcterms:created xsi:type="dcterms:W3CDTF">2007-05-01T18:57:08Z</dcterms:created>
  <dcterms:modified xsi:type="dcterms:W3CDTF">2007-05-12T09:08:38Z</dcterms:modified>
</cp:coreProperties>
</file>