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3315" activeTab="3"/>
  </bookViews>
  <sheets>
    <sheet name="Zadanie 1" sheetId="1" r:id="rId1"/>
    <sheet name="Zadanie 2" sheetId="3" r:id="rId2"/>
    <sheet name="Zadanie 3" sheetId="2" r:id="rId3"/>
    <sheet name="Zadanie 4" sheetId="4" r:id="rId4"/>
  </sheets>
  <calcPr calcId="125725"/>
</workbook>
</file>

<file path=xl/calcChain.xml><?xml version="1.0" encoding="utf-8"?>
<calcChain xmlns="http://schemas.openxmlformats.org/spreadsheetml/2006/main">
  <c r="G12" i="4"/>
  <c r="G10"/>
  <c r="G8"/>
  <c r="G6"/>
  <c r="G4"/>
  <c r="F13"/>
  <c r="F12"/>
  <c r="F11"/>
  <c r="F10"/>
  <c r="F9"/>
  <c r="F8"/>
  <c r="F7"/>
  <c r="F6"/>
  <c r="F5"/>
  <c r="F4"/>
  <c r="E13"/>
  <c r="E12"/>
  <c r="E11"/>
  <c r="E10"/>
  <c r="E9"/>
  <c r="E8"/>
  <c r="E7"/>
  <c r="E6"/>
  <c r="E5"/>
  <c r="E4"/>
  <c r="D14"/>
  <c r="G12" i="2"/>
  <c r="G10"/>
  <c r="G8"/>
  <c r="G6"/>
  <c r="G4"/>
  <c r="F13"/>
  <c r="F12"/>
  <c r="F11"/>
  <c r="F10"/>
  <c r="F9"/>
  <c r="F8"/>
  <c r="F7"/>
  <c r="F6"/>
  <c r="F5"/>
  <c r="F4"/>
  <c r="E13"/>
  <c r="E12"/>
  <c r="E11"/>
  <c r="E10"/>
  <c r="E9"/>
  <c r="E8"/>
  <c r="E7"/>
  <c r="E6"/>
  <c r="E5"/>
  <c r="E4"/>
  <c r="D13"/>
  <c r="D12"/>
  <c r="D11"/>
  <c r="D10"/>
  <c r="D9"/>
  <c r="D8"/>
  <c r="D7"/>
  <c r="D6"/>
  <c r="D5"/>
  <c r="D14"/>
  <c r="D4"/>
  <c r="H19" i="3"/>
  <c r="H20" s="1"/>
  <c r="H21" s="1"/>
  <c r="H22" s="1"/>
  <c r="H23" s="1"/>
  <c r="H24" s="1"/>
  <c r="H25" s="1"/>
  <c r="B19"/>
  <c r="B20" s="1"/>
  <c r="B21" s="1"/>
  <c r="B22" s="1"/>
  <c r="B23" s="1"/>
  <c r="B24" s="1"/>
  <c r="B25" s="1"/>
  <c r="I19"/>
  <c r="I20" s="1"/>
  <c r="I21" s="1"/>
  <c r="I22" s="1"/>
  <c r="I23" s="1"/>
  <c r="I24" s="1"/>
  <c r="I25" s="1"/>
  <c r="C19"/>
  <c r="C20" s="1"/>
  <c r="C21" s="1"/>
  <c r="C22" s="1"/>
  <c r="C23" s="1"/>
  <c r="C24" s="1"/>
  <c r="C25" s="1"/>
  <c r="I9"/>
  <c r="I10" s="1"/>
  <c r="I11" s="1"/>
  <c r="I12" s="1"/>
  <c r="I13" s="1"/>
  <c r="I14" s="1"/>
  <c r="C9"/>
  <c r="C10" s="1"/>
  <c r="C11" s="1"/>
  <c r="C12" s="1"/>
  <c r="C13" s="1"/>
  <c r="C14" s="1"/>
  <c r="I8"/>
  <c r="H8"/>
  <c r="J8" s="1"/>
  <c r="C8"/>
  <c r="B8"/>
  <c r="B9" s="1"/>
  <c r="K14" i="1"/>
  <c r="K13"/>
  <c r="K12"/>
  <c r="K11"/>
  <c r="K10"/>
  <c r="K9"/>
  <c r="E12"/>
  <c r="E11"/>
  <c r="E10"/>
  <c r="E9"/>
  <c r="E8"/>
  <c r="J8"/>
  <c r="J9"/>
  <c r="J10"/>
  <c r="J11"/>
  <c r="J12"/>
  <c r="J13"/>
  <c r="J14"/>
  <c r="D13"/>
  <c r="D12"/>
  <c r="D11"/>
  <c r="D10"/>
  <c r="D9"/>
  <c r="D8"/>
  <c r="I19"/>
  <c r="I20" s="1"/>
  <c r="I21" s="1"/>
  <c r="I22" s="1"/>
  <c r="I23" s="1"/>
  <c r="I24" s="1"/>
  <c r="I25" s="1"/>
  <c r="H19"/>
  <c r="H20" s="1"/>
  <c r="J20" s="1"/>
  <c r="I8"/>
  <c r="I9" s="1"/>
  <c r="I10" s="1"/>
  <c r="I11" s="1"/>
  <c r="I12" s="1"/>
  <c r="I13" s="1"/>
  <c r="I14" s="1"/>
  <c r="H8"/>
  <c r="H9" s="1"/>
  <c r="B19"/>
  <c r="B20" s="1"/>
  <c r="B21" s="1"/>
  <c r="B22" s="1"/>
  <c r="B23" s="1"/>
  <c r="B24" s="1"/>
  <c r="B25" s="1"/>
  <c r="D24" s="1"/>
  <c r="B8"/>
  <c r="C19"/>
  <c r="C20" s="1"/>
  <c r="C21" s="1"/>
  <c r="C22" s="1"/>
  <c r="C23" s="1"/>
  <c r="C24" s="1"/>
  <c r="C25" s="1"/>
  <c r="C8"/>
  <c r="C9" s="1"/>
  <c r="C10" s="1"/>
  <c r="C11" s="1"/>
  <c r="C12" s="1"/>
  <c r="C13" s="1"/>
  <c r="C14" s="1"/>
  <c r="D5" i="4" l="1"/>
  <c r="D6"/>
  <c r="J19" i="3"/>
  <c r="D8"/>
  <c r="B10"/>
  <c r="D19"/>
  <c r="H9"/>
  <c r="K20" i="1"/>
  <c r="E23"/>
  <c r="E22"/>
  <c r="E21"/>
  <c r="E20"/>
  <c r="E19"/>
  <c r="J19"/>
  <c r="D23"/>
  <c r="D22"/>
  <c r="D21"/>
  <c r="D20"/>
  <c r="D19"/>
  <c r="H10"/>
  <c r="H21"/>
  <c r="B9"/>
  <c r="B10" s="1"/>
  <c r="D7" i="4" l="1"/>
  <c r="K9" i="3"/>
  <c r="H10"/>
  <c r="J9"/>
  <c r="K20"/>
  <c r="J20"/>
  <c r="D20"/>
  <c r="E19"/>
  <c r="B11"/>
  <c r="D9"/>
  <c r="E8"/>
  <c r="J21" i="1"/>
  <c r="K21"/>
  <c r="H11"/>
  <c r="H22"/>
  <c r="B11"/>
  <c r="D8" i="4" l="1"/>
  <c r="E20" i="3"/>
  <c r="D21"/>
  <c r="K21"/>
  <c r="J21"/>
  <c r="E9"/>
  <c r="B12"/>
  <c r="D10"/>
  <c r="K10"/>
  <c r="H11"/>
  <c r="J10"/>
  <c r="J22" i="1"/>
  <c r="K22"/>
  <c r="H12"/>
  <c r="H23"/>
  <c r="B12"/>
  <c r="D9" i="4" l="1"/>
  <c r="K11" i="3"/>
  <c r="H12"/>
  <c r="J11"/>
  <c r="K22"/>
  <c r="J22"/>
  <c r="E10"/>
  <c r="B13"/>
  <c r="D11"/>
  <c r="E21"/>
  <c r="D22"/>
  <c r="J23" i="1"/>
  <c r="K23"/>
  <c r="H13"/>
  <c r="H24"/>
  <c r="B13"/>
  <c r="D10" i="4" l="1"/>
  <c r="E22" i="3"/>
  <c r="D23"/>
  <c r="K23"/>
  <c r="J23"/>
  <c r="B14"/>
  <c r="E11"/>
  <c r="D12"/>
  <c r="H13"/>
  <c r="K12"/>
  <c r="J12"/>
  <c r="J24" i="1"/>
  <c r="K24"/>
  <c r="H14"/>
  <c r="H25"/>
  <c r="B14"/>
  <c r="D11" i="4" l="1"/>
  <c r="E12" i="3"/>
  <c r="D13"/>
  <c r="E23"/>
  <c r="D24"/>
  <c r="H14"/>
  <c r="J13"/>
  <c r="K13"/>
  <c r="J24"/>
  <c r="K24"/>
  <c r="J25" i="1"/>
  <c r="K25"/>
  <c r="D12" i="4" l="1"/>
  <c r="B9" i="2"/>
  <c r="B10" s="1"/>
  <c r="B3"/>
  <c r="B4" s="1"/>
  <c r="B6"/>
  <c r="B7" s="1"/>
  <c r="J14" i="3"/>
  <c r="K14"/>
  <c r="J25"/>
  <c r="K25"/>
  <c r="D13" i="4" l="1"/>
  <c r="B6" l="1"/>
  <c r="B7" s="1"/>
  <c r="B9"/>
  <c r="B10" s="1"/>
  <c r="B3" l="1"/>
  <c r="B4" s="1"/>
</calcChain>
</file>

<file path=xl/sharedStrings.xml><?xml version="1.0" encoding="utf-8"?>
<sst xmlns="http://schemas.openxmlformats.org/spreadsheetml/2006/main" count="130" uniqueCount="22">
  <si>
    <t>t</t>
  </si>
  <si>
    <t>s</t>
  </si>
  <si>
    <t>x</t>
  </si>
  <si>
    <t>dx/dt</t>
  </si>
  <si>
    <t>m</t>
  </si>
  <si>
    <t>m/s</t>
  </si>
  <si>
    <t>v</t>
  </si>
  <si>
    <t>g =</t>
  </si>
  <si>
    <r>
      <t>d</t>
    </r>
    <r>
      <rPr>
        <vertAlign val="superscript"/>
        <sz val="11"/>
        <color rgb="FF9C6500"/>
        <rFont val="Czcionka tekstu podstawowego"/>
        <charset val="238"/>
      </rPr>
      <t>2</t>
    </r>
    <r>
      <rPr>
        <sz val="11"/>
        <color rgb="FF9C6500"/>
        <rFont val="Czcionka tekstu podstawowego"/>
        <family val="2"/>
        <charset val="238"/>
      </rPr>
      <t>x/dt</t>
    </r>
    <r>
      <rPr>
        <vertAlign val="superscript"/>
        <sz val="11"/>
        <color rgb="FF9C6500"/>
        <rFont val="Czcionka tekstu podstawowego"/>
        <charset val="238"/>
      </rPr>
      <t>2</t>
    </r>
  </si>
  <si>
    <r>
      <t>m/s</t>
    </r>
    <r>
      <rPr>
        <vertAlign val="superscript"/>
        <sz val="11"/>
        <color rgb="FF006100"/>
        <rFont val="Czcionka tekstu podstawowego"/>
        <charset val="238"/>
      </rPr>
      <t>2</t>
    </r>
  </si>
  <si>
    <t>Wartość rzeczywista całki</t>
  </si>
  <si>
    <t>Wartość błędu</t>
  </si>
  <si>
    <t>Metoda kwadratów</t>
  </si>
  <si>
    <t>Metoda trapezów</t>
  </si>
  <si>
    <t>Metoda Simpsona (1/3)</t>
  </si>
  <si>
    <t>Kwadraty</t>
  </si>
  <si>
    <t>Trapezy</t>
  </si>
  <si>
    <t>Simpson</t>
  </si>
  <si>
    <t>Wartości numerycznego obliczenia całki</t>
  </si>
  <si>
    <t>Różnice przednie</t>
  </si>
  <si>
    <t>Różnice wsteczne</t>
  </si>
  <si>
    <t>-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</si>
</sst>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5">
    <font>
      <sz val="11"/>
      <color theme="1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vertAlign val="superscript"/>
      <sz val="11"/>
      <color rgb="FF9C6500"/>
      <name val="Czcionka tekstu podstawowego"/>
      <charset val="238"/>
    </font>
    <font>
      <vertAlign val="superscript"/>
      <sz val="11"/>
      <color rgb="FF006100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2" borderId="0" xfId="1"/>
    <xf numFmtId="0" fontId="2" fillId="3" borderId="0" xfId="2"/>
    <xf numFmtId="0" fontId="0" fillId="5" borderId="0" xfId="0" applyFill="1"/>
    <xf numFmtId="0" fontId="0" fillId="6" borderId="0" xfId="0" applyFill="1"/>
    <xf numFmtId="0" fontId="2" fillId="7" borderId="0" xfId="2" applyFill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2" borderId="1" xfId="1" applyBorder="1" applyAlignment="1">
      <alignment horizontal="center" vertical="center"/>
    </xf>
    <xf numFmtId="0" fontId="1" fillId="2" borderId="7" xfId="1" applyBorder="1"/>
    <xf numFmtId="0" fontId="1" fillId="2" borderId="8" xfId="1" applyBorder="1"/>
    <xf numFmtId="0" fontId="1" fillId="2" borderId="9" xfId="1" applyBorder="1" applyAlignment="1">
      <alignment horizontal="center"/>
    </xf>
    <xf numFmtId="0" fontId="1" fillId="2" borderId="10" xfId="1" applyBorder="1" applyAlignment="1">
      <alignment horizontal="center"/>
    </xf>
    <xf numFmtId="0" fontId="0" fillId="8" borderId="0" xfId="0" applyFill="1" applyBorder="1"/>
    <xf numFmtId="0" fontId="0" fillId="8" borderId="3" xfId="0" applyFill="1" applyBorder="1"/>
    <xf numFmtId="0" fontId="2" fillId="3" borderId="11" xfId="2" applyBorder="1" applyAlignment="1">
      <alignment horizontal="center"/>
    </xf>
    <xf numFmtId="0" fontId="2" fillId="3" borderId="12" xfId="2" applyBorder="1" applyAlignment="1">
      <alignment horizontal="center"/>
    </xf>
    <xf numFmtId="0" fontId="2" fillId="3" borderId="13" xfId="2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2" borderId="14" xfId="1" applyBorder="1" applyAlignment="1">
      <alignment horizontal="center"/>
    </xf>
    <xf numFmtId="0" fontId="1" fillId="2" borderId="4" xfId="1" applyBorder="1" applyAlignment="1">
      <alignment horizontal="center"/>
    </xf>
    <xf numFmtId="0" fontId="1" fillId="2" borderId="5" xfId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8" borderId="2" xfId="0" applyFill="1" applyBorder="1"/>
    <xf numFmtId="0" fontId="1" fillId="2" borderId="6" xfId="1" applyBorder="1"/>
    <xf numFmtId="0" fontId="0" fillId="8" borderId="1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</cellXfs>
  <cellStyles count="3">
    <cellStyle name="Dobre" xfId="1" builtinId="26"/>
    <cellStyle name="Neutralne" xfId="2" builtinId="2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sqref="A1:XFD1048576"/>
    </sheetView>
  </sheetViews>
  <sheetFormatPr defaultRowHeight="14.25"/>
  <cols>
    <col min="2" max="2" width="9.25" bestFit="1" customWidth="1"/>
    <col min="4" max="4" width="9.5" bestFit="1" customWidth="1"/>
    <col min="5" max="5" width="9" customWidth="1"/>
    <col min="8" max="8" width="9.25" bestFit="1" customWidth="1"/>
    <col min="10" max="10" width="9.5" bestFit="1" customWidth="1"/>
  </cols>
  <sheetData>
    <row r="1" spans="1:11">
      <c r="C1" s="2" t="s">
        <v>7</v>
      </c>
      <c r="D1" s="2">
        <v>9.8066499999999994</v>
      </c>
      <c r="I1" s="2" t="s">
        <v>7</v>
      </c>
      <c r="J1" s="2">
        <v>9.8066499999999994</v>
      </c>
    </row>
    <row r="3" spans="1:11">
      <c r="B3" s="32" t="s">
        <v>19</v>
      </c>
      <c r="C3" s="32"/>
      <c r="D3" s="32"/>
      <c r="H3" s="32" t="s">
        <v>20</v>
      </c>
      <c r="I3" s="32"/>
      <c r="J3" s="32"/>
    </row>
    <row r="4" spans="1:11" ht="15" thickBot="1"/>
    <row r="5" spans="1:11" ht="16.5">
      <c r="A5" s="17" t="s">
        <v>0</v>
      </c>
      <c r="B5" s="18" t="s">
        <v>2</v>
      </c>
      <c r="C5" s="18" t="s">
        <v>6</v>
      </c>
      <c r="D5" s="18" t="s">
        <v>3</v>
      </c>
      <c r="E5" s="19" t="s">
        <v>8</v>
      </c>
      <c r="G5" s="17" t="s">
        <v>0</v>
      </c>
      <c r="H5" s="18" t="s">
        <v>2</v>
      </c>
      <c r="I5" s="18" t="s">
        <v>6</v>
      </c>
      <c r="J5" s="18" t="s">
        <v>3</v>
      </c>
      <c r="K5" s="19" t="s">
        <v>8</v>
      </c>
    </row>
    <row r="6" spans="1:11" ht="17.25" thickBot="1">
      <c r="A6" s="26" t="s">
        <v>1</v>
      </c>
      <c r="B6" s="27" t="s">
        <v>4</v>
      </c>
      <c r="C6" s="27" t="s">
        <v>5</v>
      </c>
      <c r="D6" s="27" t="s">
        <v>5</v>
      </c>
      <c r="E6" s="28" t="s">
        <v>9</v>
      </c>
      <c r="G6" s="26" t="s">
        <v>1</v>
      </c>
      <c r="H6" s="27" t="s">
        <v>4</v>
      </c>
      <c r="I6" s="27" t="s">
        <v>5</v>
      </c>
      <c r="J6" s="27" t="s">
        <v>5</v>
      </c>
      <c r="K6" s="28" t="s">
        <v>9</v>
      </c>
    </row>
    <row r="7" spans="1:11">
      <c r="A7" s="33">
        <v>0</v>
      </c>
      <c r="B7" s="34">
        <v>0</v>
      </c>
      <c r="C7" s="34">
        <v>0</v>
      </c>
      <c r="D7" s="34">
        <v>0</v>
      </c>
      <c r="E7" s="35">
        <v>0</v>
      </c>
      <c r="G7" s="33">
        <v>0</v>
      </c>
      <c r="H7" s="34">
        <v>0</v>
      </c>
      <c r="I7" s="34">
        <v>0</v>
      </c>
      <c r="J7" s="34">
        <v>0</v>
      </c>
      <c r="K7" s="35">
        <v>0</v>
      </c>
    </row>
    <row r="8" spans="1:11">
      <c r="A8" s="20">
        <v>0.1</v>
      </c>
      <c r="B8" s="21">
        <f t="shared" ref="B8" si="0">B7+(C7*0.1)+(($D$1*0.01)/2)</f>
        <v>4.903325E-2</v>
      </c>
      <c r="C8" s="21">
        <f>$D$1*A8</f>
        <v>0.98066500000000001</v>
      </c>
      <c r="D8" s="21">
        <f>(B9-B8)/0.1</f>
        <v>1.4709975</v>
      </c>
      <c r="E8" s="22">
        <f>(B10-2*B9+B8)/0.01</f>
        <v>9.806650000000003</v>
      </c>
      <c r="G8" s="20">
        <v>0.1</v>
      </c>
      <c r="H8" s="21">
        <f t="shared" ref="H8" si="1">H7+(I7*0.1)+(($D$1*0.01)/2)</f>
        <v>4.903325E-2</v>
      </c>
      <c r="I8" s="21">
        <f>$D$1*G8</f>
        <v>0.98066500000000001</v>
      </c>
      <c r="J8" s="21">
        <f>(H8-H7)/0.1</f>
        <v>0.4903325</v>
      </c>
      <c r="K8" s="22">
        <v>0</v>
      </c>
    </row>
    <row r="9" spans="1:11">
      <c r="A9" s="20">
        <v>0.2</v>
      </c>
      <c r="B9" s="21">
        <f>B8+(C8*0.1)+(($D$1*0.01)/2)</f>
        <v>0.196133</v>
      </c>
      <c r="C9" s="21">
        <f>C8+$D$1*(A9-A8)</f>
        <v>1.96133</v>
      </c>
      <c r="D9" s="21">
        <f>(B10-B9)/0.1</f>
        <v>2.4516625000000003</v>
      </c>
      <c r="E9" s="22">
        <f>(B11-2*B10+B9)/0.01</f>
        <v>9.8066499999999941</v>
      </c>
      <c r="G9" s="20">
        <v>0.2</v>
      </c>
      <c r="H9" s="21">
        <f>H8+(I8*0.1)+(($D$1*0.01)/2)</f>
        <v>0.196133</v>
      </c>
      <c r="I9" s="21">
        <f>I8+$D$1*(G9-G8)</f>
        <v>1.96133</v>
      </c>
      <c r="J9" s="21">
        <f>(H9-H8)/0.1</f>
        <v>1.4709975</v>
      </c>
      <c r="K9" s="22">
        <f>(H9-2*H8+H7)/0.01</f>
        <v>9.8066499999999994</v>
      </c>
    </row>
    <row r="10" spans="1:11">
      <c r="A10" s="20">
        <v>0.3</v>
      </c>
      <c r="B10" s="21">
        <f t="shared" ref="B10:B14" si="2">B9+(C9*0.1)+(($D$1*0.01)/2)</f>
        <v>0.44129925000000003</v>
      </c>
      <c r="C10" s="21">
        <f t="shared" ref="C10:C14" si="3">C9+$D$1*(A10-A9)</f>
        <v>2.9419949999999995</v>
      </c>
      <c r="D10" s="21">
        <f>(B11-B10)/0.1</f>
        <v>3.4323274999999995</v>
      </c>
      <c r="E10" s="22">
        <f>(B12-2*B11+B10)/0.01</f>
        <v>9.8066499999999941</v>
      </c>
      <c r="G10" s="20">
        <v>0.3</v>
      </c>
      <c r="H10" s="21">
        <f t="shared" ref="H10:H14" si="4">H9+(I9*0.1)+(($D$1*0.01)/2)</f>
        <v>0.44129925000000003</v>
      </c>
      <c r="I10" s="21">
        <f t="shared" ref="I10:I14" si="5">I9+$D$1*(G10-G9)</f>
        <v>2.9419949999999995</v>
      </c>
      <c r="J10" s="21">
        <f>(H10-H9)/0.1</f>
        <v>2.4516625000000003</v>
      </c>
      <c r="K10" s="22">
        <f>(H10-2*H9+H8)/0.01</f>
        <v>9.806650000000003</v>
      </c>
    </row>
    <row r="11" spans="1:11">
      <c r="A11" s="20">
        <v>0.4</v>
      </c>
      <c r="B11" s="21">
        <f t="shared" si="2"/>
        <v>0.78453200000000001</v>
      </c>
      <c r="C11" s="21">
        <f t="shared" si="3"/>
        <v>3.9226599999999996</v>
      </c>
      <c r="D11" s="21">
        <f>(B12-B11)/0.1</f>
        <v>4.4129924999999988</v>
      </c>
      <c r="E11" s="22">
        <f>(B13-2*B12+B11)/0.01</f>
        <v>9.8066499999999834</v>
      </c>
      <c r="G11" s="20">
        <v>0.4</v>
      </c>
      <c r="H11" s="21">
        <f t="shared" si="4"/>
        <v>0.78453200000000001</v>
      </c>
      <c r="I11" s="21">
        <f t="shared" si="5"/>
        <v>3.9226599999999996</v>
      </c>
      <c r="J11" s="21">
        <f>(H11-H10)/0.1</f>
        <v>3.4323274999999995</v>
      </c>
      <c r="K11" s="22">
        <f>(H11-2*H10+H9)/0.01</f>
        <v>9.8066499999999941</v>
      </c>
    </row>
    <row r="12" spans="1:11">
      <c r="A12" s="20">
        <v>0.5</v>
      </c>
      <c r="B12" s="21">
        <f t="shared" si="2"/>
        <v>1.2258312499999999</v>
      </c>
      <c r="C12" s="21">
        <f t="shared" si="3"/>
        <v>4.9033249999999988</v>
      </c>
      <c r="D12" s="21">
        <f>(B13-B12)/0.1</f>
        <v>5.3936574999999971</v>
      </c>
      <c r="E12" s="22">
        <f>(B14-2*B13+B12)/0.01</f>
        <v>9.8066500000000048</v>
      </c>
      <c r="G12" s="20">
        <v>0.5</v>
      </c>
      <c r="H12" s="21">
        <f t="shared" si="4"/>
        <v>1.2258312499999999</v>
      </c>
      <c r="I12" s="21">
        <f t="shared" si="5"/>
        <v>4.9033249999999988</v>
      </c>
      <c r="J12" s="21">
        <f>(H12-H11)/0.1</f>
        <v>4.4129924999999988</v>
      </c>
      <c r="K12" s="22">
        <f>(H12-2*H11+H10)/0.01</f>
        <v>9.8066499999999941</v>
      </c>
    </row>
    <row r="13" spans="1:11">
      <c r="A13" s="20">
        <v>0.6</v>
      </c>
      <c r="B13" s="21">
        <f t="shared" si="2"/>
        <v>1.7651969999999997</v>
      </c>
      <c r="C13" s="21">
        <f t="shared" si="3"/>
        <v>5.8839899999999989</v>
      </c>
      <c r="D13" s="21">
        <f>(B14-B13)/0.1</f>
        <v>6.3743224999999981</v>
      </c>
      <c r="E13" s="22" t="s">
        <v>21</v>
      </c>
      <c r="G13" s="20">
        <v>0.6</v>
      </c>
      <c r="H13" s="21">
        <f t="shared" si="4"/>
        <v>1.7651969999999997</v>
      </c>
      <c r="I13" s="21">
        <f t="shared" si="5"/>
        <v>5.8839899999999989</v>
      </c>
      <c r="J13" s="21">
        <f>(H13-H12)/0.1</f>
        <v>5.3936574999999971</v>
      </c>
      <c r="K13" s="22">
        <f>(H13-2*H12+H11)/0.01</f>
        <v>9.8066499999999834</v>
      </c>
    </row>
    <row r="14" spans="1:11" ht="15" thickBot="1">
      <c r="A14" s="23">
        <v>0.7</v>
      </c>
      <c r="B14" s="24">
        <f t="shared" si="2"/>
        <v>2.4026292499999995</v>
      </c>
      <c r="C14" s="24">
        <f t="shared" si="3"/>
        <v>6.8646549999999991</v>
      </c>
      <c r="D14" s="24" t="s">
        <v>21</v>
      </c>
      <c r="E14" s="25" t="s">
        <v>21</v>
      </c>
      <c r="G14" s="23">
        <v>0.7</v>
      </c>
      <c r="H14" s="24">
        <f t="shared" si="4"/>
        <v>2.4026292499999995</v>
      </c>
      <c r="I14" s="24">
        <f t="shared" si="5"/>
        <v>6.8646549999999991</v>
      </c>
      <c r="J14" s="24">
        <f>(H14-H13)/0.1</f>
        <v>6.3743224999999981</v>
      </c>
      <c r="K14" s="25">
        <f>(H14-2*H13+H12)/0.01</f>
        <v>9.8066500000000048</v>
      </c>
    </row>
    <row r="15" spans="1:11" ht="15" thickBot="1">
      <c r="A15" s="1"/>
      <c r="B15" s="1"/>
      <c r="C15" s="1"/>
      <c r="D15" s="1"/>
      <c r="E15" s="1"/>
      <c r="G15" s="1"/>
      <c r="H15" s="1"/>
      <c r="I15" s="1"/>
      <c r="J15" s="1"/>
      <c r="K15" s="1"/>
    </row>
    <row r="16" spans="1:11" ht="16.5">
      <c r="A16" s="17" t="s">
        <v>0</v>
      </c>
      <c r="B16" s="18" t="s">
        <v>2</v>
      </c>
      <c r="C16" s="18" t="s">
        <v>6</v>
      </c>
      <c r="D16" s="18" t="s">
        <v>3</v>
      </c>
      <c r="E16" s="19" t="s">
        <v>8</v>
      </c>
      <c r="G16" s="17" t="s">
        <v>0</v>
      </c>
      <c r="H16" s="18" t="s">
        <v>2</v>
      </c>
      <c r="I16" s="18" t="s">
        <v>6</v>
      </c>
      <c r="J16" s="18" t="s">
        <v>3</v>
      </c>
      <c r="K16" s="19" t="s">
        <v>8</v>
      </c>
    </row>
    <row r="17" spans="1:11" ht="17.25" thickBot="1">
      <c r="A17" s="26" t="s">
        <v>1</v>
      </c>
      <c r="B17" s="27" t="s">
        <v>4</v>
      </c>
      <c r="C17" s="27" t="s">
        <v>5</v>
      </c>
      <c r="D17" s="27" t="s">
        <v>5</v>
      </c>
      <c r="E17" s="28" t="s">
        <v>9</v>
      </c>
      <c r="G17" s="26" t="s">
        <v>1</v>
      </c>
      <c r="H17" s="27" t="s">
        <v>4</v>
      </c>
      <c r="I17" s="27" t="s">
        <v>5</v>
      </c>
      <c r="J17" s="27" t="s">
        <v>5</v>
      </c>
      <c r="K17" s="28" t="s">
        <v>9</v>
      </c>
    </row>
    <row r="18" spans="1:11">
      <c r="A18" s="33">
        <v>0</v>
      </c>
      <c r="B18" s="34">
        <v>0</v>
      </c>
      <c r="C18" s="34">
        <v>0</v>
      </c>
      <c r="D18" s="34">
        <v>0</v>
      </c>
      <c r="E18" s="35">
        <v>0</v>
      </c>
      <c r="G18" s="33">
        <v>0</v>
      </c>
      <c r="H18" s="34">
        <v>0</v>
      </c>
      <c r="I18" s="34">
        <v>0</v>
      </c>
      <c r="J18" s="34">
        <v>0</v>
      </c>
      <c r="K18" s="35">
        <v>0</v>
      </c>
    </row>
    <row r="19" spans="1:11">
      <c r="A19" s="20">
        <v>0.1</v>
      </c>
      <c r="B19" s="21">
        <f ca="1">(B18+(C18*0.1)+(($D$1*0.01)/2))+(1/RANDBETWEEN(1,1000))</f>
        <v>5.7961821428571425E-2</v>
      </c>
      <c r="C19" s="21">
        <f>$D$1*A19</f>
        <v>0.98066500000000001</v>
      </c>
      <c r="D19" s="21">
        <f ca="1">(B20-B19)/0.1</f>
        <v>1.5013926367781154</v>
      </c>
      <c r="E19" s="22">
        <f ca="1">(B21-2*B20+B19)/0.01</f>
        <v>9.6742252188397657</v>
      </c>
      <c r="G19" s="20">
        <v>0.1</v>
      </c>
      <c r="H19" s="21">
        <f ca="1">(H18+(I18*0.1)+(($D$1*0.01)/2))+(1/RANDBETWEEN(1,1000))</f>
        <v>5.179568093922652E-2</v>
      </c>
      <c r="I19" s="21">
        <f>$D$1*G19</f>
        <v>0.98066500000000001</v>
      </c>
      <c r="J19" s="21">
        <f ca="1">(H19-H18)/0.1</f>
        <v>0.51795680939226518</v>
      </c>
      <c r="K19" s="22">
        <v>0</v>
      </c>
    </row>
    <row r="20" spans="1:11">
      <c r="A20" s="20">
        <v>0.2</v>
      </c>
      <c r="B20" s="21">
        <f t="shared" ref="B20:B25" ca="1" si="6">(B19+(C19*0.1)+(($D$1*0.01)/2))+(1/RANDBETWEEN(1,1000))</f>
        <v>0.20810108510638298</v>
      </c>
      <c r="C20" s="21">
        <f>C19+$D$1*(A20-A19)</f>
        <v>1.96133</v>
      </c>
      <c r="D20" s="21">
        <f ca="1">(B21-B20)/0.1</f>
        <v>2.4688151586620921</v>
      </c>
      <c r="E20" s="22">
        <f ca="1">(B22-2*B21+B20)/0.01</f>
        <v>9.7717354352369892</v>
      </c>
      <c r="G20" s="20">
        <v>0.2</v>
      </c>
      <c r="H20" s="21">
        <f t="shared" ref="H20:H25" ca="1" si="7">(H19+(I19*0.1)+(($D$1*0.01)/2))+(1/RANDBETWEEN(1,1000))</f>
        <v>0.2025186193450236</v>
      </c>
      <c r="I20" s="21">
        <f>I19+$D$1*(G20-G19)</f>
        <v>1.96133</v>
      </c>
      <c r="J20" s="21">
        <f ca="1">(H20-H19)/0.1</f>
        <v>1.5072293840579709</v>
      </c>
      <c r="K20" s="22">
        <f ca="1">(H20-2*H19+H18)/0.01</f>
        <v>9.8927257466570566</v>
      </c>
    </row>
    <row r="21" spans="1:11">
      <c r="A21" s="20">
        <v>0.3</v>
      </c>
      <c r="B21" s="21">
        <f t="shared" ca="1" si="6"/>
        <v>0.45498260097259219</v>
      </c>
      <c r="C21" s="21">
        <f t="shared" ref="C21:C25" si="8">C20+$D$1*(A21-A20)</f>
        <v>2.9419949999999995</v>
      </c>
      <c r="D21" s="21">
        <f ca="1">(B22-B21)/0.1</f>
        <v>3.4459887021857907</v>
      </c>
      <c r="E21" s="22">
        <f ca="1">(B23-2*B22+B21)/0.01</f>
        <v>9.784716877224648</v>
      </c>
      <c r="G21" s="20">
        <v>0.3</v>
      </c>
      <c r="H21" s="21">
        <f t="shared" ca="1" si="7"/>
        <v>0.44918187533304754</v>
      </c>
      <c r="I21" s="21">
        <f t="shared" ref="I21:I25" si="9">I20+$D$1*(G21-G20)</f>
        <v>2.9419949999999995</v>
      </c>
      <c r="J21" s="21">
        <f ca="1">(H21-H20)/0.1</f>
        <v>2.4666325598802392</v>
      </c>
      <c r="K21" s="22">
        <f ca="1">(H21-2*H20+H19)/0.01</f>
        <v>9.5940317582226839</v>
      </c>
    </row>
    <row r="22" spans="1:11">
      <c r="A22" s="20">
        <v>0.4</v>
      </c>
      <c r="B22" s="21">
        <f t="shared" ca="1" si="6"/>
        <v>0.79958147119117129</v>
      </c>
      <c r="C22" s="21">
        <f t="shared" si="8"/>
        <v>3.9226599999999996</v>
      </c>
      <c r="D22" s="21">
        <f ca="1">(B23-B22)/0.1</f>
        <v>4.4244603899082557</v>
      </c>
      <c r="E22" s="22">
        <f ca="1">(B24-2*B23+B22)/0.01</f>
        <v>10.376902607766736</v>
      </c>
      <c r="G22" s="20">
        <v>0.4</v>
      </c>
      <c r="H22" s="21">
        <f t="shared" ca="1" si="7"/>
        <v>0.79356935974413301</v>
      </c>
      <c r="I22" s="21">
        <f t="shared" si="9"/>
        <v>3.9226599999999996</v>
      </c>
      <c r="J22" s="21">
        <f ca="1">(H22-H21)/0.1</f>
        <v>3.4438748441108546</v>
      </c>
      <c r="K22" s="22">
        <f ca="1">(H22-2*H21+H20)/0.01</f>
        <v>9.7724228423061525</v>
      </c>
    </row>
    <row r="23" spans="1:11">
      <c r="A23" s="20">
        <v>0.5</v>
      </c>
      <c r="B23" s="21">
        <f t="shared" ca="1" si="6"/>
        <v>1.2420275101819969</v>
      </c>
      <c r="C23" s="21">
        <f t="shared" si="8"/>
        <v>4.9033249999999988</v>
      </c>
      <c r="D23" s="21">
        <f ca="1">(B24-B23)/0.1</f>
        <v>5.4621506506849293</v>
      </c>
      <c r="E23" s="22">
        <f ca="1">(B25-2*B24+B23)/0.01</f>
        <v>9.2420554365923113</v>
      </c>
      <c r="G23" s="20">
        <v>0.5</v>
      </c>
      <c r="H23" s="21">
        <f t="shared" ca="1" si="7"/>
        <v>1.2384787180473822</v>
      </c>
      <c r="I23" s="21">
        <f t="shared" si="9"/>
        <v>4.9033249999999988</v>
      </c>
      <c r="J23" s="21">
        <f ca="1">(H23-H22)/0.1</f>
        <v>4.4490935830324911</v>
      </c>
      <c r="K23" s="22">
        <f ca="1">(H23-2*H22+H21)/0.01</f>
        <v>10.052187389216371</v>
      </c>
    </row>
    <row r="24" spans="1:11">
      <c r="A24" s="20">
        <v>0.6</v>
      </c>
      <c r="B24" s="21">
        <f t="shared" ca="1" si="6"/>
        <v>1.7882425752504898</v>
      </c>
      <c r="C24" s="21">
        <f t="shared" si="8"/>
        <v>5.8839899999999989</v>
      </c>
      <c r="D24" s="21">
        <f ca="1">(B25-B24)/0.1</f>
        <v>6.3863561943441605</v>
      </c>
      <c r="E24" s="22" t="s">
        <v>21</v>
      </c>
      <c r="G24" s="20">
        <v>0.6</v>
      </c>
      <c r="H24" s="21">
        <f t="shared" ca="1" si="7"/>
        <v>1.779183156133058</v>
      </c>
      <c r="I24" s="21">
        <f t="shared" si="9"/>
        <v>5.8839899999999989</v>
      </c>
      <c r="J24" s="21">
        <f ca="1">(H24-H23)/0.1</f>
        <v>5.4070443808567576</v>
      </c>
      <c r="K24" s="22">
        <f ca="1">(H24-2*H23+H22)/0.01</f>
        <v>9.5795079782426633</v>
      </c>
    </row>
    <row r="25" spans="1:11" ht="15" thickBot="1">
      <c r="A25" s="23">
        <v>0.7</v>
      </c>
      <c r="B25" s="24">
        <f t="shared" ca="1" si="6"/>
        <v>2.4268781946849058</v>
      </c>
      <c r="C25" s="24">
        <f t="shared" si="8"/>
        <v>6.8646549999999991</v>
      </c>
      <c r="D25" s="24" t="s">
        <v>21</v>
      </c>
      <c r="E25" s="25" t="s">
        <v>21</v>
      </c>
      <c r="G25" s="23">
        <v>0.7</v>
      </c>
      <c r="H25" s="24">
        <f t="shared" ca="1" si="7"/>
        <v>2.4176559888593849</v>
      </c>
      <c r="I25" s="24">
        <f t="shared" si="9"/>
        <v>6.8646549999999991</v>
      </c>
      <c r="J25" s="24">
        <f ca="1">(H25-H24)/0.1</f>
        <v>6.3847283272632689</v>
      </c>
      <c r="K25" s="25">
        <f ca="1">(H25-2*H24+H23)/0.01</f>
        <v>9.7768394640651124</v>
      </c>
    </row>
  </sheetData>
  <mergeCells count="2">
    <mergeCell ref="B3:D3"/>
    <mergeCell ref="H3:J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G18" sqref="G18:K25"/>
    </sheetView>
  </sheetViews>
  <sheetFormatPr defaultRowHeight="14.25"/>
  <cols>
    <col min="2" max="2" width="9.25" bestFit="1" customWidth="1"/>
    <col min="4" max="4" width="9.5" bestFit="1" customWidth="1"/>
    <col min="5" max="5" width="9" customWidth="1"/>
    <col min="8" max="8" width="9.25" bestFit="1" customWidth="1"/>
    <col min="10" max="10" width="9.5" bestFit="1" customWidth="1"/>
  </cols>
  <sheetData>
    <row r="1" spans="1:11">
      <c r="C1" s="2" t="s">
        <v>7</v>
      </c>
      <c r="D1" s="2">
        <v>9.8066499999999994</v>
      </c>
      <c r="I1" s="2" t="s">
        <v>7</v>
      </c>
      <c r="J1" s="2">
        <v>9.8066499999999994</v>
      </c>
    </row>
    <row r="3" spans="1:11">
      <c r="B3" s="32" t="s">
        <v>19</v>
      </c>
      <c r="C3" s="32"/>
      <c r="D3" s="32"/>
      <c r="H3" s="32" t="s">
        <v>20</v>
      </c>
      <c r="I3" s="32"/>
      <c r="J3" s="32"/>
    </row>
    <row r="4" spans="1:11" ht="15" thickBot="1"/>
    <row r="5" spans="1:11" ht="16.5">
      <c r="A5" s="17" t="s">
        <v>0</v>
      </c>
      <c r="B5" s="18" t="s">
        <v>2</v>
      </c>
      <c r="C5" s="18" t="s">
        <v>6</v>
      </c>
      <c r="D5" s="18" t="s">
        <v>3</v>
      </c>
      <c r="E5" s="19" t="s">
        <v>8</v>
      </c>
      <c r="G5" s="17" t="s">
        <v>0</v>
      </c>
      <c r="H5" s="18" t="s">
        <v>2</v>
      </c>
      <c r="I5" s="18" t="s">
        <v>6</v>
      </c>
      <c r="J5" s="18" t="s">
        <v>3</v>
      </c>
      <c r="K5" s="19" t="s">
        <v>8</v>
      </c>
    </row>
    <row r="6" spans="1:11" ht="17.25" thickBot="1">
      <c r="A6" s="26" t="s">
        <v>1</v>
      </c>
      <c r="B6" s="27" t="s">
        <v>4</v>
      </c>
      <c r="C6" s="27" t="s">
        <v>5</v>
      </c>
      <c r="D6" s="27" t="s">
        <v>5</v>
      </c>
      <c r="E6" s="28" t="s">
        <v>9</v>
      </c>
      <c r="G6" s="26" t="s">
        <v>1</v>
      </c>
      <c r="H6" s="27" t="s">
        <v>4</v>
      </c>
      <c r="I6" s="27" t="s">
        <v>5</v>
      </c>
      <c r="J6" s="27" t="s">
        <v>5</v>
      </c>
      <c r="K6" s="28" t="s">
        <v>9</v>
      </c>
    </row>
    <row r="7" spans="1:11">
      <c r="A7" s="33">
        <v>0</v>
      </c>
      <c r="B7" s="34">
        <v>0</v>
      </c>
      <c r="C7" s="34">
        <v>0</v>
      </c>
      <c r="D7" s="34">
        <v>0</v>
      </c>
      <c r="E7" s="35">
        <v>0</v>
      </c>
      <c r="G7" s="33">
        <v>0</v>
      </c>
      <c r="H7" s="34">
        <v>0</v>
      </c>
      <c r="I7" s="34">
        <v>0</v>
      </c>
      <c r="J7" s="34">
        <v>0</v>
      </c>
      <c r="K7" s="35">
        <v>0</v>
      </c>
    </row>
    <row r="8" spans="1:11">
      <c r="A8" s="20">
        <v>0.1</v>
      </c>
      <c r="B8" s="21">
        <f t="shared" ref="B8" si="0">B7+(C7*0.1)+(($D$1*0.01)/2)</f>
        <v>4.903325E-2</v>
      </c>
      <c r="C8" s="21">
        <f>$D$1*A8</f>
        <v>0.98066500000000001</v>
      </c>
      <c r="D8" s="21">
        <f>(B9-B8)/0.1</f>
        <v>1.4709975</v>
      </c>
      <c r="E8" s="22">
        <f>(B10-2*B9+B8)/0.01</f>
        <v>9.806650000000003</v>
      </c>
      <c r="G8" s="20">
        <v>0.1</v>
      </c>
      <c r="H8" s="21">
        <f t="shared" ref="H8" si="1">H7+(I7*0.1)+(($D$1*0.01)/2)</f>
        <v>4.903325E-2</v>
      </c>
      <c r="I8" s="21">
        <f>$D$1*G8</f>
        <v>0.98066500000000001</v>
      </c>
      <c r="J8" s="21">
        <f>(H8-H7)/0.1</f>
        <v>0.4903325</v>
      </c>
      <c r="K8" s="22">
        <v>0</v>
      </c>
    </row>
    <row r="9" spans="1:11">
      <c r="A9" s="20">
        <v>0.2</v>
      </c>
      <c r="B9" s="21">
        <f>B8+(C8*0.1)+(($D$1*0.01)/2)</f>
        <v>0.196133</v>
      </c>
      <c r="C9" s="21">
        <f>C8+$D$1*(A9-A8)</f>
        <v>1.96133</v>
      </c>
      <c r="D9" s="21">
        <f>(B10-B9)/0.1</f>
        <v>2.4516625000000003</v>
      </c>
      <c r="E9" s="22">
        <f>(B11-2*B10+B9)/0.01</f>
        <v>9.8066499999999941</v>
      </c>
      <c r="G9" s="20">
        <v>0.2</v>
      </c>
      <c r="H9" s="21">
        <f>H8+(I8*0.1)+(($D$1*0.01)/2)</f>
        <v>0.196133</v>
      </c>
      <c r="I9" s="21">
        <f>I8+$D$1*(G9-G8)</f>
        <v>1.96133</v>
      </c>
      <c r="J9" s="21">
        <f>(H9-H8)/0.1</f>
        <v>1.4709975</v>
      </c>
      <c r="K9" s="22">
        <f>(H9-2*H8+H7)/0.01</f>
        <v>9.8066499999999994</v>
      </c>
    </row>
    <row r="10" spans="1:11">
      <c r="A10" s="20">
        <v>0.3</v>
      </c>
      <c r="B10" s="21">
        <f t="shared" ref="B10:B14" si="2">B9+(C9*0.1)+(($D$1*0.01)/2)</f>
        <v>0.44129925000000003</v>
      </c>
      <c r="C10" s="21">
        <f t="shared" ref="C10:C14" si="3">C9+$D$1*(A10-A9)</f>
        <v>2.9419949999999995</v>
      </c>
      <c r="D10" s="21">
        <f>(B11-B10)/0.1</f>
        <v>3.4323274999999995</v>
      </c>
      <c r="E10" s="22">
        <f>(B12-2*B11+B10)/0.01</f>
        <v>9.8066499999999941</v>
      </c>
      <c r="G10" s="20">
        <v>0.3</v>
      </c>
      <c r="H10" s="21">
        <f t="shared" ref="H10:H14" si="4">H9+(I9*0.1)+(($D$1*0.01)/2)</f>
        <v>0.44129925000000003</v>
      </c>
      <c r="I10" s="21">
        <f t="shared" ref="I10:I14" si="5">I9+$D$1*(G10-G9)</f>
        <v>2.9419949999999995</v>
      </c>
      <c r="J10" s="21">
        <f>(H10-H9)/0.1</f>
        <v>2.4516625000000003</v>
      </c>
      <c r="K10" s="22">
        <f>(H10-2*H9+H8)/0.01</f>
        <v>9.806650000000003</v>
      </c>
    </row>
    <row r="11" spans="1:11">
      <c r="A11" s="20">
        <v>0.4</v>
      </c>
      <c r="B11" s="21">
        <f t="shared" si="2"/>
        <v>0.78453200000000001</v>
      </c>
      <c r="C11" s="21">
        <f t="shared" si="3"/>
        <v>3.9226599999999996</v>
      </c>
      <c r="D11" s="21">
        <f>(B12-B11)/0.1</f>
        <v>4.4129924999999988</v>
      </c>
      <c r="E11" s="22">
        <f>(B13-2*B12+B11)/0.01</f>
        <v>9.8066499999999834</v>
      </c>
      <c r="G11" s="20">
        <v>0.4</v>
      </c>
      <c r="H11" s="21">
        <f t="shared" si="4"/>
        <v>0.78453200000000001</v>
      </c>
      <c r="I11" s="21">
        <f t="shared" si="5"/>
        <v>3.9226599999999996</v>
      </c>
      <c r="J11" s="21">
        <f>(H11-H10)/0.1</f>
        <v>3.4323274999999995</v>
      </c>
      <c r="K11" s="22">
        <f>(H11-2*H10+H9)/0.01</f>
        <v>9.8066499999999941</v>
      </c>
    </row>
    <row r="12" spans="1:11">
      <c r="A12" s="20">
        <v>0.5</v>
      </c>
      <c r="B12" s="21">
        <f t="shared" si="2"/>
        <v>1.2258312499999999</v>
      </c>
      <c r="C12" s="21">
        <f t="shared" si="3"/>
        <v>4.9033249999999988</v>
      </c>
      <c r="D12" s="21">
        <f>(B13-B12)/0.1</f>
        <v>5.3936574999999971</v>
      </c>
      <c r="E12" s="22">
        <f>(B14-2*B13+B12)/0.01</f>
        <v>9.8066500000000048</v>
      </c>
      <c r="G12" s="20">
        <v>0.5</v>
      </c>
      <c r="H12" s="21">
        <f t="shared" si="4"/>
        <v>1.2258312499999999</v>
      </c>
      <c r="I12" s="21">
        <f t="shared" si="5"/>
        <v>4.9033249999999988</v>
      </c>
      <c r="J12" s="21">
        <f>(H12-H11)/0.1</f>
        <v>4.4129924999999988</v>
      </c>
      <c r="K12" s="22">
        <f>(H12-2*H11+H10)/0.01</f>
        <v>9.8066499999999941</v>
      </c>
    </row>
    <row r="13" spans="1:11">
      <c r="A13" s="20">
        <v>0.6</v>
      </c>
      <c r="B13" s="21">
        <f t="shared" si="2"/>
        <v>1.7651969999999997</v>
      </c>
      <c r="C13" s="21">
        <f t="shared" si="3"/>
        <v>5.8839899999999989</v>
      </c>
      <c r="D13" s="21">
        <f>(B14-B13)/0.1</f>
        <v>6.3743224999999981</v>
      </c>
      <c r="E13" s="22" t="s">
        <v>21</v>
      </c>
      <c r="G13" s="20">
        <v>0.6</v>
      </c>
      <c r="H13" s="21">
        <f t="shared" si="4"/>
        <v>1.7651969999999997</v>
      </c>
      <c r="I13" s="21">
        <f t="shared" si="5"/>
        <v>5.8839899999999989</v>
      </c>
      <c r="J13" s="21">
        <f>(H13-H12)/0.1</f>
        <v>5.3936574999999971</v>
      </c>
      <c r="K13" s="22">
        <f>(H13-2*H12+H11)/0.01</f>
        <v>9.8066499999999834</v>
      </c>
    </row>
    <row r="14" spans="1:11" ht="15" thickBot="1">
      <c r="A14" s="23">
        <v>0.7</v>
      </c>
      <c r="B14" s="24">
        <f t="shared" si="2"/>
        <v>2.4026292499999995</v>
      </c>
      <c r="C14" s="24">
        <f t="shared" si="3"/>
        <v>6.8646549999999991</v>
      </c>
      <c r="D14" s="24" t="s">
        <v>21</v>
      </c>
      <c r="E14" s="25" t="s">
        <v>21</v>
      </c>
      <c r="G14" s="23">
        <v>0.7</v>
      </c>
      <c r="H14" s="24">
        <f t="shared" si="4"/>
        <v>2.4026292499999995</v>
      </c>
      <c r="I14" s="24">
        <f t="shared" si="5"/>
        <v>6.8646549999999991</v>
      </c>
      <c r="J14" s="24">
        <f>(H14-H13)/0.1</f>
        <v>6.3743224999999981</v>
      </c>
      <c r="K14" s="25">
        <f>(H14-2*H13+H12)/0.01</f>
        <v>9.8066500000000048</v>
      </c>
    </row>
    <row r="15" spans="1:11" ht="15" thickBot="1">
      <c r="A15" s="1"/>
      <c r="B15" s="1"/>
      <c r="C15" s="1"/>
      <c r="D15" s="1"/>
      <c r="E15" s="1"/>
      <c r="G15" s="1"/>
      <c r="H15" s="1"/>
      <c r="I15" s="1"/>
      <c r="J15" s="1"/>
      <c r="K15" s="1"/>
    </row>
    <row r="16" spans="1:11" ht="16.5">
      <c r="A16" s="17" t="s">
        <v>0</v>
      </c>
      <c r="B16" s="18" t="s">
        <v>2</v>
      </c>
      <c r="C16" s="18" t="s">
        <v>6</v>
      </c>
      <c r="D16" s="18" t="s">
        <v>3</v>
      </c>
      <c r="E16" s="19" t="s">
        <v>8</v>
      </c>
      <c r="G16" s="17" t="s">
        <v>0</v>
      </c>
      <c r="H16" s="18" t="s">
        <v>2</v>
      </c>
      <c r="I16" s="18" t="s">
        <v>6</v>
      </c>
      <c r="J16" s="18" t="s">
        <v>3</v>
      </c>
      <c r="K16" s="19" t="s">
        <v>8</v>
      </c>
    </row>
    <row r="17" spans="1:11" ht="17.25" thickBot="1">
      <c r="A17" s="26" t="s">
        <v>1</v>
      </c>
      <c r="B17" s="27" t="s">
        <v>4</v>
      </c>
      <c r="C17" s="27" t="s">
        <v>5</v>
      </c>
      <c r="D17" s="27" t="s">
        <v>5</v>
      </c>
      <c r="E17" s="28" t="s">
        <v>9</v>
      </c>
      <c r="G17" s="26" t="s">
        <v>1</v>
      </c>
      <c r="H17" s="27" t="s">
        <v>4</v>
      </c>
      <c r="I17" s="27" t="s">
        <v>5</v>
      </c>
      <c r="J17" s="27" t="s">
        <v>5</v>
      </c>
      <c r="K17" s="28" t="s">
        <v>9</v>
      </c>
    </row>
    <row r="18" spans="1:11">
      <c r="A18" s="33">
        <v>0</v>
      </c>
      <c r="B18" s="34">
        <v>0</v>
      </c>
      <c r="C18" s="34">
        <v>0</v>
      </c>
      <c r="D18" s="34">
        <v>0</v>
      </c>
      <c r="E18" s="35">
        <v>0</v>
      </c>
      <c r="G18" s="33">
        <v>0</v>
      </c>
      <c r="H18" s="34">
        <v>0</v>
      </c>
      <c r="I18" s="34">
        <v>0</v>
      </c>
      <c r="J18" s="34">
        <v>0</v>
      </c>
      <c r="K18" s="35">
        <v>0</v>
      </c>
    </row>
    <row r="19" spans="1:11">
      <c r="A19" s="20">
        <v>0.1</v>
      </c>
      <c r="B19" s="21">
        <f ca="1">(B18+(C18*0.1)+(($D$1*0.01)/2))+(1/RANDBETWEEN(1000,100000))</f>
        <v>4.9063203571963455E-2</v>
      </c>
      <c r="C19" s="21">
        <f>$D$1*A19</f>
        <v>0.98066500000000001</v>
      </c>
      <c r="D19" s="21">
        <f ca="1">(B20-B19)/0.1</f>
        <v>1.471355679017873</v>
      </c>
      <c r="E19" s="22">
        <f ca="1">(B21-2*B20+B19)/0.01</f>
        <v>9.8106193689241916</v>
      </c>
      <c r="G19" s="20">
        <v>0.1</v>
      </c>
      <c r="H19" s="21">
        <f ca="1">(H18+(I18*0.1)+(($D$1*0.01)/2))+(1/RANDBETWEEN(1000,10000))</f>
        <v>4.933391145520144E-2</v>
      </c>
      <c r="I19" s="21">
        <f>$D$1*G19</f>
        <v>0.98066500000000001</v>
      </c>
      <c r="J19" s="21">
        <f ca="1">(H19-H18)/0.1</f>
        <v>0.4933391145520144</v>
      </c>
      <c r="K19" s="22">
        <v>0</v>
      </c>
    </row>
    <row r="20" spans="1:11">
      <c r="A20" s="20">
        <v>0.2</v>
      </c>
      <c r="B20" s="21">
        <f ca="1">(B19+(C19*0.1)+(($D$1*0.01)/2))+(1/RANDBETWEEN(1000,100000))</f>
        <v>0.19619877147375075</v>
      </c>
      <c r="C20" s="21">
        <f>C19+$D$1*(A20-A19)</f>
        <v>1.96133</v>
      </c>
      <c r="D20" s="21">
        <f ca="1">(B21-B20)/0.1</f>
        <v>2.4524176159102922</v>
      </c>
      <c r="E20" s="22">
        <f ca="1">(B22-2*B21+B20)/0.01</f>
        <v>9.8006046608913433</v>
      </c>
      <c r="G20" s="20">
        <v>0.2</v>
      </c>
      <c r="H20" s="21">
        <f ca="1">(H19+(I19*0.1)+(($D$1*0.01)/2))+(1/RANDBETWEEN(1000,10000))</f>
        <v>0.19659565724331096</v>
      </c>
      <c r="I20" s="21">
        <f>I19+$D$1*(G20-G19)</f>
        <v>1.96133</v>
      </c>
      <c r="J20" s="21">
        <f ca="1">(H20-H19)/0.1</f>
        <v>1.4726174578810951</v>
      </c>
      <c r="K20" s="22">
        <f ca="1">(H20-2*H19+H18)/0.01</f>
        <v>9.7927834332908077</v>
      </c>
    </row>
    <row r="21" spans="1:11">
      <c r="A21" s="20">
        <v>0.3</v>
      </c>
      <c r="B21" s="21">
        <f ca="1">(B20+(C20*0.1)+(($D$1*0.01)/2))+(1/RANDBETWEEN(1000,100000))</f>
        <v>0.44144053306477998</v>
      </c>
      <c r="C21" s="21">
        <f t="shared" ref="C21:C25" si="6">C20+$D$1*(A21-A20)</f>
        <v>2.9419949999999995</v>
      </c>
      <c r="D21" s="21">
        <f ca="1">(B22-B21)/0.1</f>
        <v>3.4324780819994265</v>
      </c>
      <c r="E21" s="22">
        <f ca="1">(B23-2*B22+B21)/0.01</f>
        <v>9.8082857715359903</v>
      </c>
      <c r="G21" s="20">
        <v>0.3</v>
      </c>
      <c r="H21" s="21">
        <f ca="1">(H20+(I20*0.1)+(($D$1*0.01)/2))+(1/RANDBETWEEN(1000,10000))</f>
        <v>0.44203960788202246</v>
      </c>
      <c r="I21" s="21">
        <f t="shared" ref="I21:I25" si="7">I20+$D$1*(G21-G20)</f>
        <v>2.9419949999999995</v>
      </c>
      <c r="J21" s="21">
        <f ca="1">(H21-H20)/0.1</f>
        <v>2.4544395063871147</v>
      </c>
      <c r="K21" s="22">
        <f ca="1">(H21-2*H20+H19)/0.01</f>
        <v>9.8182204850601966</v>
      </c>
    </row>
    <row r="22" spans="1:11">
      <c r="A22" s="20">
        <v>0.4</v>
      </c>
      <c r="B22" s="21">
        <f ca="1">(B21+(C21*0.1)+(($D$1*0.01)/2))+(1/RANDBETWEEN(1000,100000))</f>
        <v>0.78468834126472264</v>
      </c>
      <c r="C22" s="21">
        <f t="shared" si="6"/>
        <v>3.9226599999999996</v>
      </c>
      <c r="D22" s="21">
        <f ca="1">(B23-B22)/0.1</f>
        <v>4.413306659153025</v>
      </c>
      <c r="E22" s="22">
        <f ca="1">(B24-2*B23+B22)/0.01</f>
        <v>9.8149330628739211</v>
      </c>
      <c r="G22" s="20">
        <v>0.4</v>
      </c>
      <c r="H22" s="21">
        <f ca="1">(H21+(I21*0.1)+(($D$1*0.01)/2))+(1/RANDBETWEEN(1000,10000))</f>
        <v>0.78545648603521701</v>
      </c>
      <c r="I22" s="21">
        <f t="shared" si="7"/>
        <v>3.9226599999999996</v>
      </c>
      <c r="J22" s="21">
        <f ca="1">(H22-H21)/0.1</f>
        <v>3.4341687815319455</v>
      </c>
      <c r="K22" s="22">
        <f ca="1">(H22-2*H21+H20)/0.01</f>
        <v>9.797292751448305</v>
      </c>
    </row>
    <row r="23" spans="1:11">
      <c r="A23" s="20">
        <v>0.5</v>
      </c>
      <c r="B23" s="21">
        <f ca="1">(B22+(C22*0.1)+(($D$1*0.01)/2))+(1/RANDBETWEEN(1000,100000))</f>
        <v>1.2260190071800252</v>
      </c>
      <c r="C23" s="21">
        <f t="shared" si="6"/>
        <v>4.9033249999999988</v>
      </c>
      <c r="D23" s="21">
        <f ca="1">(B24-B23)/0.1</f>
        <v>5.3947999654404173</v>
      </c>
      <c r="E23" s="22">
        <f ca="1">(B25-2*B24+B23)/0.01</f>
        <v>9.7962465352817709</v>
      </c>
      <c r="G23" s="20">
        <v>0.5</v>
      </c>
      <c r="H23" s="21">
        <f ca="1">(H22+(I22*0.1)+(($D$1*0.01)/2))+(1/RANDBETWEEN(1000,10000))</f>
        <v>1.2269837862062547</v>
      </c>
      <c r="I23" s="21">
        <f t="shared" si="7"/>
        <v>4.9033249999999988</v>
      </c>
      <c r="J23" s="21">
        <f ca="1">(H23-H22)/0.1</f>
        <v>4.4152730017103767</v>
      </c>
      <c r="K23" s="22">
        <f ca="1">(H23-2*H22+H21)/0.01</f>
        <v>9.8110422017843142</v>
      </c>
    </row>
    <row r="24" spans="1:11">
      <c r="A24" s="20">
        <v>0.6</v>
      </c>
      <c r="B24" s="21">
        <f ca="1">(B23+(C23*0.1)+(($D$1*0.01)/2))+(1/RANDBETWEEN(1000,100000))</f>
        <v>1.765499003724067</v>
      </c>
      <c r="C24" s="21">
        <f t="shared" si="6"/>
        <v>5.8839899999999989</v>
      </c>
      <c r="D24" s="21">
        <f ca="1">(B25-B24)/0.1</f>
        <v>6.3744246189685949</v>
      </c>
      <c r="E24" s="22" t="s">
        <v>21</v>
      </c>
      <c r="G24" s="20">
        <v>0.6</v>
      </c>
      <c r="H24" s="21">
        <f ca="1">(H23+(I23*0.1)+(($D$1*0.01)/2))+(1/RANDBETWEEN(1000,10000))</f>
        <v>1.7670715578669043</v>
      </c>
      <c r="I24" s="21">
        <f t="shared" si="7"/>
        <v>5.8839899999999989</v>
      </c>
      <c r="J24" s="21">
        <f ca="1">(H24-H23)/0.1</f>
        <v>5.4008777166064954</v>
      </c>
      <c r="K24" s="22">
        <f ca="1">(H24-2*H23+H22)/0.01</f>
        <v>9.8560471489611885</v>
      </c>
    </row>
    <row r="25" spans="1:11" ht="15" thickBot="1">
      <c r="A25" s="23">
        <v>0.7</v>
      </c>
      <c r="B25" s="24">
        <f ca="1">(B24+(C24*0.1)+(($D$1*0.01)/2))+(1/RANDBETWEEN(1000,100000))</f>
        <v>2.4029414656209265</v>
      </c>
      <c r="C25" s="24">
        <f t="shared" si="6"/>
        <v>6.8646549999999991</v>
      </c>
      <c r="D25" s="24" t="s">
        <v>21</v>
      </c>
      <c r="E25" s="25" t="s">
        <v>21</v>
      </c>
      <c r="G25" s="23">
        <v>0.7</v>
      </c>
      <c r="H25" s="24">
        <f ca="1">(H24+(I24*0.1)+(($D$1*0.01)/2))+(1/RANDBETWEEN(1000,10000))</f>
        <v>2.4054570967134246</v>
      </c>
      <c r="I25" s="24">
        <f t="shared" si="7"/>
        <v>6.8646549999999991</v>
      </c>
      <c r="J25" s="24">
        <f ca="1">(H25-H24)/0.1</f>
        <v>6.3838553884652027</v>
      </c>
      <c r="K25" s="25">
        <f ca="1">(H25-2*H24+H23)/0.01</f>
        <v>9.8297767185870679</v>
      </c>
    </row>
  </sheetData>
  <mergeCells count="2">
    <mergeCell ref="B3:D3"/>
    <mergeCell ref="H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sqref="A1:XFD1048576"/>
    </sheetView>
  </sheetViews>
  <sheetFormatPr defaultRowHeight="14.25"/>
  <cols>
    <col min="1" max="1" width="22.625" bestFit="1" customWidth="1"/>
    <col min="11" max="11" width="9.25" bestFit="1" customWidth="1"/>
  </cols>
  <sheetData>
    <row r="1" spans="1:7" ht="15" thickBot="1">
      <c r="A1" s="3" t="s">
        <v>10</v>
      </c>
      <c r="B1" s="6">
        <v>9.0192054337708072</v>
      </c>
      <c r="D1" s="29" t="s">
        <v>18</v>
      </c>
      <c r="E1" s="30"/>
      <c r="F1" s="30"/>
      <c r="G1" s="31"/>
    </row>
    <row r="2" spans="1:7" ht="15" thickBot="1">
      <c r="D2" s="7"/>
      <c r="E2" s="8"/>
      <c r="F2" s="8"/>
      <c r="G2" s="9"/>
    </row>
    <row r="3" spans="1:7" ht="15" thickBot="1">
      <c r="A3" s="3" t="s">
        <v>12</v>
      </c>
      <c r="B3" s="6">
        <f>SUM(E4:E13)</f>
        <v>7.8193622493148194</v>
      </c>
      <c r="D3" s="10" t="s">
        <v>2</v>
      </c>
      <c r="E3" s="37" t="s">
        <v>15</v>
      </c>
      <c r="F3" s="11" t="s">
        <v>16</v>
      </c>
      <c r="G3" s="12" t="s">
        <v>17</v>
      </c>
    </row>
    <row r="4" spans="1:7">
      <c r="A4" s="4" t="s">
        <v>11</v>
      </c>
      <c r="B4" s="5">
        <f>B3-B1</f>
        <v>-1.1998431844559878</v>
      </c>
      <c r="D4" s="13">
        <f>PI()/4</f>
        <v>0.78539816339744828</v>
      </c>
      <c r="E4" s="36">
        <f>(EXP(2*D4)*SIN(D4))*(D5-D4)</f>
        <v>0.26715484850359628</v>
      </c>
      <c r="F4" s="15">
        <f>(((EXP(2*D4)*SIN(D4))+(EXP(2*D5)*SIN(D5)))/2)*(D5-D4)</f>
        <v>0.30165601407344805</v>
      </c>
      <c r="G4" s="16">
        <f>((D5-D4)/3)*((EXP(2*D4)*SIN(D4))+4*(EXP(2*D5)*SIN(D5))+(EXP(2*D6)*SIN(D6)))</f>
        <v>0.6767540827197106</v>
      </c>
    </row>
    <row r="5" spans="1:7">
      <c r="D5" s="13">
        <f>(($D$14-$D$4)/10)+D4</f>
        <v>0.86393797973719311</v>
      </c>
      <c r="E5" s="36">
        <f>(EXP(2*D5)*SIN(D5))*(D6-D5)</f>
        <v>0.33615717964329983</v>
      </c>
      <c r="F5" s="15">
        <f>(((EXP(2*D5)*SIN(D5))+(EXP(2*D6)*SIN(D6)))/2)*(D6-D5)</f>
        <v>0.37731793036281808</v>
      </c>
      <c r="G5" s="16">
        <v>0</v>
      </c>
    </row>
    <row r="6" spans="1:7">
      <c r="A6" s="3" t="s">
        <v>13</v>
      </c>
      <c r="B6" s="6">
        <f>SUM(F4:F13)</f>
        <v>8.594517699739507</v>
      </c>
      <c r="D6" s="13">
        <f>(($D$14-$D$4)/10)+D5</f>
        <v>0.94247779607693793</v>
      </c>
      <c r="E6" s="36">
        <f>(EXP(2*D6)*SIN(D6))*(D7-D6)</f>
        <v>0.41847868108233643</v>
      </c>
      <c r="F6" s="15">
        <f>(((EXP(2*D6)*SIN(D6))+(EXP(2*D7)*SIN(D7)))/2)*(D7-D6)</f>
        <v>0.46726939990998395</v>
      </c>
      <c r="G6" s="16">
        <f>((D7-D6)/3)*((EXP(2*D6)*SIN(D6))+4*(EXP(2*D7)*SIN(D7))+(EXP(2*D8)*SIN(D8)))</f>
        <v>1.0379087361421417</v>
      </c>
    </row>
    <row r="7" spans="1:7">
      <c r="A7" s="4" t="s">
        <v>11</v>
      </c>
      <c r="B7" s="5">
        <f>B6-B1</f>
        <v>-0.42468773403130022</v>
      </c>
      <c r="D7" s="13">
        <f>(($D$14-$D$4)/10)+D6</f>
        <v>1.0210176124166828</v>
      </c>
      <c r="E7" s="36">
        <f>(EXP(2*D7)*SIN(D7))*(D8-D7)</f>
        <v>0.51606011873763147</v>
      </c>
      <c r="F7" s="15">
        <f>(((EXP(2*D7)*SIN(D7))+(EXP(2*D8)*SIN(D8)))/2)*(D8-D7)</f>
        <v>0.57353358556559697</v>
      </c>
      <c r="G7" s="16">
        <v>0</v>
      </c>
    </row>
    <row r="8" spans="1:7">
      <c r="D8" s="13">
        <f>(($D$14-$D$4)/10)+D7</f>
        <v>1.0995574287564276</v>
      </c>
      <c r="E8" s="36">
        <f>(EXP(2*D8)*SIN(D8))*(D9-D8)</f>
        <v>0.6310070523935627</v>
      </c>
      <c r="F8" s="15">
        <f>(((EXP(2*D8)*SIN(D8))+(EXP(2*D9)*SIN(D9)))/2)*(D9-D8)</f>
        <v>0.69829080552813971</v>
      </c>
      <c r="G8" s="16">
        <f>((D9-D8)/3)*((EXP(2*D8)*SIN(D8))+4*(EXP(2*D9)*SIN(D9))+(EXP(2*D10)*SIN(D10)))</f>
        <v>1.538482065984571</v>
      </c>
    </row>
    <row r="9" spans="1:7">
      <c r="A9" s="3" t="s">
        <v>14</v>
      </c>
      <c r="B9" s="3">
        <f>SUM(G4:G12)</f>
        <v>8.5759733911005824</v>
      </c>
      <c r="D9" s="13">
        <f>(($D$14-$D$4)/10)+D8</f>
        <v>1.1780972450961724</v>
      </c>
      <c r="E9" s="36">
        <f>(EXP(2*D9)*SIN(D9))*(D10-D9)</f>
        <v>0.76557455866271673</v>
      </c>
      <c r="F9" s="15">
        <f>(((EXP(2*D9)*SIN(D9))+(EXP(2*D10)*SIN(D10)))/2)*(D10-D9)</f>
        <v>0.84385773478600035</v>
      </c>
      <c r="G9" s="16">
        <v>0</v>
      </c>
    </row>
    <row r="10" spans="1:7">
      <c r="A10" s="4" t="s">
        <v>11</v>
      </c>
      <c r="B10" s="5">
        <f>B9-B1</f>
        <v>-0.44323204267022476</v>
      </c>
      <c r="D10" s="13">
        <f>(($D$14-$D$4)/10)+D9</f>
        <v>1.2566370614359172</v>
      </c>
      <c r="E10" s="36">
        <f>(EXP(2*D10)*SIN(D10))*(D11-D10)</f>
        <v>0.92214091090928385</v>
      </c>
      <c r="F10" s="15">
        <f>(((EXP(2*D10)*SIN(D10))+(EXP(2*D11)*SIN(D11)))/2)*(D11-D10)</f>
        <v>1.0126540011455563</v>
      </c>
      <c r="G10" s="16">
        <f>((D11-D10)/3)*((EXP(2*D10)*SIN(D10))+4*(EXP(2*D11)*SIN(D11))+(EXP(2*D12)*SIN(D12)))</f>
        <v>2.215315881983758</v>
      </c>
    </row>
    <row r="11" spans="1:7">
      <c r="D11" s="13">
        <f>(($D$14-$D$4)/10)+D10</f>
        <v>1.3351768777756621</v>
      </c>
      <c r="E11" s="36">
        <f>(EXP(2*D11)*SIN(D11))*(D12-D11)</f>
        <v>1.1031670913818288</v>
      </c>
      <c r="F11" s="15">
        <f>(((EXP(2*D11)*SIN(D11))+(EXP(2*D12)*SIN(D12)))/2)*(D12-D11)</f>
        <v>1.2071527304482519</v>
      </c>
      <c r="G11" s="16">
        <v>0</v>
      </c>
    </row>
    <row r="12" spans="1:7">
      <c r="D12" s="13">
        <f>(($D$14-$D$4)/10)+D11</f>
        <v>1.4137166941154069</v>
      </c>
      <c r="E12" s="36">
        <f>(EXP(2*D12)*SIN(D12))*(D13-D12)</f>
        <v>1.311138369514675</v>
      </c>
      <c r="F12" s="15">
        <f>(((EXP(2*D12)*SIN(D12))+(EXP(2*D13)*SIN(D13)))/2)*(D13-D12)</f>
        <v>1.429810904000282</v>
      </c>
      <c r="G12" s="16">
        <f>((D13-D12)/3)*((EXP(2*D12)*SIN(D12))+4*(EXP(2*D13)*SIN(D13))+(EXP(2*D14)*SIN(D14)))</f>
        <v>3.1075126242704001</v>
      </c>
    </row>
    <row r="13" spans="1:7">
      <c r="D13" s="13">
        <f>(($D$14-$D$4)/10)+D12</f>
        <v>1.4922565104551517</v>
      </c>
      <c r="E13" s="36">
        <f>(EXP(2*D13)*SIN(D13))*(D14-D13)</f>
        <v>1.548483438485889</v>
      </c>
      <c r="F13" s="15">
        <f>(((EXP(2*D13)*SIN(D13))+(EXP(2*D14)*SIN(D14)))/2)*(D14-D13)</f>
        <v>1.6829745939194294</v>
      </c>
      <c r="G13" s="16">
        <v>0</v>
      </c>
    </row>
    <row r="14" spans="1:7" ht="15" thickBot="1">
      <c r="D14" s="14">
        <f>PI()/2</f>
        <v>1.5707963267948966</v>
      </c>
      <c r="E14" s="38" t="s">
        <v>21</v>
      </c>
      <c r="F14" s="39" t="s">
        <v>21</v>
      </c>
      <c r="G14" s="40" t="s">
        <v>21</v>
      </c>
    </row>
    <row r="15" spans="1:7">
      <c r="D15" s="1"/>
    </row>
  </sheetData>
  <mergeCells count="1">
    <mergeCell ref="D1:G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I9" sqref="I9:K12"/>
    </sheetView>
  </sheetViews>
  <sheetFormatPr defaultRowHeight="14.25"/>
  <cols>
    <col min="1" max="1" width="22.625" bestFit="1" customWidth="1"/>
    <col min="11" max="11" width="9.25" bestFit="1" customWidth="1"/>
  </cols>
  <sheetData>
    <row r="1" spans="1:7" ht="15" thickBot="1">
      <c r="A1" s="3" t="s">
        <v>10</v>
      </c>
      <c r="B1" s="6">
        <v>-1.570796326794897</v>
      </c>
      <c r="D1" s="29" t="s">
        <v>18</v>
      </c>
      <c r="E1" s="30"/>
      <c r="F1" s="30"/>
      <c r="G1" s="31"/>
    </row>
    <row r="2" spans="1:7" ht="15" thickBot="1">
      <c r="D2" s="7"/>
      <c r="E2" s="8"/>
      <c r="F2" s="8"/>
      <c r="G2" s="9"/>
    </row>
    <row r="3" spans="1:7" ht="15" thickBot="1">
      <c r="A3" s="3" t="s">
        <v>12</v>
      </c>
      <c r="B3" s="6">
        <f>SUM(E4:E13)</f>
        <v>34.896600909738936</v>
      </c>
      <c r="D3" s="10" t="s">
        <v>2</v>
      </c>
      <c r="E3" s="37" t="s">
        <v>15</v>
      </c>
      <c r="F3" s="11" t="s">
        <v>16</v>
      </c>
      <c r="G3" s="12" t="s">
        <v>17</v>
      </c>
    </row>
    <row r="4" spans="1:7">
      <c r="A4" s="4" t="s">
        <v>11</v>
      </c>
      <c r="B4" s="5">
        <f>B3-B1</f>
        <v>36.467397236533834</v>
      </c>
      <c r="D4" s="13">
        <v>0</v>
      </c>
      <c r="E4" s="36">
        <f>(D4/(1+SIN(2*D4)))*(D5-D4)</f>
        <v>0</v>
      </c>
      <c r="F4" s="15">
        <f>((D4/(1+SIN(2*D4)))+(D5/(1+SIN(2*D5))))/2*(D5-D4)</f>
        <v>3.1079783575390447E-2</v>
      </c>
      <c r="G4" s="16">
        <f>((D5-D4)/3)*((D4/(1+SIN(2*D4)))+4*(D5/(1+SIN(2*D5)))+(D6/(1+SIN(2*D6))))</f>
        <v>0.1166033883830027</v>
      </c>
    </row>
    <row r="5" spans="1:7">
      <c r="D5" s="13">
        <f>(($D$14-$D$4)/10)+D4</f>
        <v>0.31415926535897931</v>
      </c>
      <c r="E5" s="36">
        <f>(D5/(1+SIN(2*D5)))*(D6-D5)</f>
        <v>6.2159567150780894E-2</v>
      </c>
      <c r="F5" s="15">
        <f>((D5/(1+SIN(2*D5)))+(D6/(1+SIN(2*D6))))/2*(D6-D5)</f>
        <v>8.1665731848332715E-2</v>
      </c>
      <c r="G5" s="16">
        <v>0</v>
      </c>
    </row>
    <row r="6" spans="1:7">
      <c r="A6" s="3" t="s">
        <v>13</v>
      </c>
      <c r="B6" s="6">
        <f>SUM(F4:F13)</f>
        <v>35.390081129793401</v>
      </c>
      <c r="D6" s="13">
        <f>(($D$14-$D$4)/10)+D5</f>
        <v>0.62831853071795862</v>
      </c>
      <c r="E6" s="36">
        <f>(D6/(1+SIN(2*D6)))*(D7-D6)</f>
        <v>0.10117189654588453</v>
      </c>
      <c r="F6" s="15">
        <f>((D6/(1+SIN(2*D6)))+(D7/(1+SIN(2*D7))))/2*(D7-D6)</f>
        <v>0.12646487068235568</v>
      </c>
      <c r="G6" s="16">
        <f>((D7-D6)/3)*((D6/(1+SIN(2*D6)))+4*(D7/(1+SIN(2*D7)))+(D8/(1+SIN(2*D8))))</f>
        <v>0.31894718147477175</v>
      </c>
    </row>
    <row r="7" spans="1:7">
      <c r="A7" s="4" t="s">
        <v>11</v>
      </c>
      <c r="B7" s="5">
        <f>B6-B1</f>
        <v>36.9608774565883</v>
      </c>
      <c r="D7" s="13">
        <f>(($D$14-$D$4)/10)+D6</f>
        <v>0.94247779607693793</v>
      </c>
      <c r="E7" s="36">
        <f>(D7/(1+SIN(2*D7)))*(D8-D7)</f>
        <v>0.15175784481882679</v>
      </c>
      <c r="F7" s="15">
        <f>((D7/(1+SIN(2*D7)))+(D8/(1+SIN(2*D8))))/2*(D8-D7)</f>
        <v>0.20019805671097521</v>
      </c>
      <c r="G7" s="16">
        <v>0</v>
      </c>
    </row>
    <row r="8" spans="1:7">
      <c r="D8" s="13">
        <f>(($D$14-$D$4)/10)+D7</f>
        <v>1.2566370614359172</v>
      </c>
      <c r="E8" s="36">
        <f>(D8/(1+SIN(2*D8)))*(D9-D8)</f>
        <v>0.24863826860312357</v>
      </c>
      <c r="F8" s="15">
        <f>((D8/(1+SIN(2*D8)))+(D9/(1+SIN(2*D9))))/2*(D9-D8)</f>
        <v>0.37105924432879567</v>
      </c>
      <c r="G8" s="16">
        <f>((D9-D8)/3)*((D8/(1+SIN(2*D8)))+4*(D9/(1+SIN(2*D9)))+(D10/(1+SIN(2*D10))))</f>
        <v>1.2197104634175298</v>
      </c>
    </row>
    <row r="9" spans="1:7">
      <c r="A9" s="3" t="s">
        <v>14</v>
      </c>
      <c r="B9" s="3">
        <f>SUM(G4:G12)</f>
        <v>34.91203530766137</v>
      </c>
      <c r="D9" s="13">
        <f>(($D$14-$D$4)/10)+D8</f>
        <v>1.5707963267948966</v>
      </c>
      <c r="E9" s="36">
        <f>(D9/(1+SIN(2*D9)))*(D10-D9)</f>
        <v>0.49348022005446773</v>
      </c>
      <c r="F9" s="15">
        <f>((D9/(1+SIN(2*D9)))+(D10/(1+SIN(2*D10))))/2*(D10-D9)</f>
        <v>0.9650262307430314</v>
      </c>
      <c r="G9" s="16">
        <v>0</v>
      </c>
    </row>
    <row r="10" spans="1:7">
      <c r="A10" s="4" t="s">
        <v>11</v>
      </c>
      <c r="B10" s="5">
        <f>B9-B1</f>
        <v>36.482831634456268</v>
      </c>
      <c r="D10" s="13">
        <f>(($D$14-$D$4)/10)+D9</f>
        <v>1.8849555921538759</v>
      </c>
      <c r="E10" s="36">
        <f>(D10/(1+SIN(2*D10)))*(D11-D10)</f>
        <v>1.4365722414315949</v>
      </c>
      <c r="F10" s="15">
        <f>((D10/(1+SIN(2*D10)))+(D11/(1+SIN(2*D11))))/2*(D11-D10)</f>
        <v>7.7761440394793899</v>
      </c>
      <c r="G10" s="16">
        <f>((D11-D10)/3)*((D10/(1+SIN(2*D10)))+4*(D11/(1+SIN(2*D11)))+(D12/(1+SIN(2*D12))))</f>
        <v>24.677227421000001</v>
      </c>
    </row>
    <row r="11" spans="1:7">
      <c r="D11" s="13">
        <f>(($D$14-$D$4)/10)+D10</f>
        <v>2.1991148575128552</v>
      </c>
      <c r="E11" s="36">
        <f>(D11/(1+SIN(2*D11)))*(D12-D11)</f>
        <v>14.115715837527185</v>
      </c>
      <c r="F11" s="15">
        <f>((D11/(1+SIN(2*D11)))+(D12/(1+SIN(2*D12))))/2*(D12-D11)</f>
        <v>15.123981254493431</v>
      </c>
      <c r="G11" s="16">
        <v>0</v>
      </c>
    </row>
    <row r="12" spans="1:7">
      <c r="D12" s="13">
        <f>(($D$14-$D$4)/10)+D11</f>
        <v>2.5132741228718345</v>
      </c>
      <c r="E12" s="36">
        <f>(D12/(1+SIN(2*D12)))*(D13-D12)</f>
        <v>16.132246671459676</v>
      </c>
      <c r="F12" s="15">
        <f>((D12/(1+SIN(2*D12)))+(D13/(1+SIN(2*D13))))/2*(D13-D12)</f>
        <v>9.1435525168035348</v>
      </c>
      <c r="G12" s="16">
        <f>((D13-D12)/3)*((D12/(1+SIN(2*D12)))+4*(D13/(1+SIN(2*D13)))+(D14/(1+SIN(2*D14))))</f>
        <v>8.5795468533860628</v>
      </c>
    </row>
    <row r="13" spans="1:7">
      <c r="D13" s="13">
        <f>(($D$14-$D$4)/10)+D12</f>
        <v>2.8274333882308138</v>
      </c>
      <c r="E13" s="36">
        <f>(D13/(1+SIN(2*D13)))*(D14-D13)</f>
        <v>2.1548583621473942</v>
      </c>
      <c r="F13" s="15">
        <f>((D13/(1+SIN(2*D13)))+(D14/(1+SIN(2*D14))))/2*(D14-D13)</f>
        <v>1.570909401128165</v>
      </c>
      <c r="G13" s="16">
        <v>0</v>
      </c>
    </row>
    <row r="14" spans="1:7" ht="15" thickBot="1">
      <c r="D14" s="14">
        <f>PI()</f>
        <v>3.1415926535897931</v>
      </c>
      <c r="E14" s="38" t="s">
        <v>21</v>
      </c>
      <c r="F14" s="39" t="s">
        <v>21</v>
      </c>
      <c r="G14" s="40" t="s">
        <v>21</v>
      </c>
    </row>
    <row r="15" spans="1:7">
      <c r="D15" s="1"/>
    </row>
  </sheetData>
  <mergeCells count="1">
    <mergeCell ref="D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</vt:lpstr>
      <vt:lpstr>Zadanie 2</vt:lpstr>
      <vt:lpstr>Zadanie 3</vt:lpstr>
      <vt:lpstr>Zadanie 4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2007-05-01T18:57:08Z</dcterms:created>
  <dcterms:modified xsi:type="dcterms:W3CDTF">2008-01-10T18:29:10Z</dcterms:modified>
</cp:coreProperties>
</file>