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475" activeTab="4"/>
  </bookViews>
  <sheets>
    <sheet name="Zadanie 1" sheetId="4" r:id="rId1"/>
    <sheet name="Zadanie 2" sheetId="3" r:id="rId2"/>
    <sheet name="Zadanie 3" sheetId="5" r:id="rId3"/>
    <sheet name="Zadanie 4" sheetId="7" r:id="rId4"/>
    <sheet name="Zadanie 5" sheetId="6" r:id="rId5"/>
  </sheets>
  <definedNames>
    <definedName name="solver_adj" localSheetId="1" hidden="1">'Zadanie 2'!#REF!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'Zadanie 2'!#REF!</definedName>
    <definedName name="solver_lhs2" localSheetId="1" hidden="1">'Zadanie 2'!#REF!</definedName>
    <definedName name="solver_lin" localSheetId="1" hidden="1">2</definedName>
    <definedName name="solver_neg" localSheetId="1" hidden="1">2</definedName>
    <definedName name="solver_num" localSheetId="1" hidden="1">2</definedName>
    <definedName name="solver_nwt" localSheetId="1" hidden="1">1</definedName>
    <definedName name="solver_opt" localSheetId="1" hidden="1">'Zadanie 2'!#REF!</definedName>
    <definedName name="solver_pre" localSheetId="1" hidden="1">0.000001</definedName>
    <definedName name="solver_rel1" localSheetId="1" hidden="1">3</definedName>
    <definedName name="solver_rel2" localSheetId="1" hidden="1">3</definedName>
    <definedName name="solver_rhs1" localSheetId="1" hidden="1">0</definedName>
    <definedName name="solver_rhs2" localSheetId="1" hidden="1">0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</definedNames>
  <calcPr calcId="125725" iterate="1" iterateCount="1" iterateDelta="0.01" calcOnSave="0"/>
</workbook>
</file>

<file path=xl/calcChain.xml><?xml version="1.0" encoding="utf-8"?>
<calcChain xmlns="http://schemas.openxmlformats.org/spreadsheetml/2006/main">
  <c r="D8" i="5"/>
  <c r="D7"/>
  <c r="D6"/>
  <c r="D5"/>
  <c r="D4"/>
  <c r="D3"/>
  <c r="B1" i="3"/>
  <c r="B5" s="1"/>
  <c r="B6"/>
  <c r="B7"/>
  <c r="B8"/>
  <c r="B9"/>
  <c r="B10"/>
  <c r="B11"/>
  <c r="B12"/>
  <c r="B13"/>
  <c r="B4"/>
  <c r="B5" i="4"/>
  <c r="B6" s="1"/>
</calcChain>
</file>

<file path=xl/sharedStrings.xml><?xml version="1.0" encoding="utf-8"?>
<sst xmlns="http://schemas.openxmlformats.org/spreadsheetml/2006/main" count="51" uniqueCount="43">
  <si>
    <t>l</t>
  </si>
  <si>
    <t>m</t>
  </si>
  <si>
    <t>s</t>
  </si>
  <si>
    <t>x</t>
  </si>
  <si>
    <t>Dane początkowe</t>
  </si>
  <si>
    <t>Obliczenia</t>
  </si>
  <si>
    <t>Wartość próby</t>
  </si>
  <si>
    <t>Średnia arytmetyczna</t>
  </si>
  <si>
    <t>Średnia geometryczna</t>
  </si>
  <si>
    <t>Mediana</t>
  </si>
  <si>
    <t>Moda</t>
  </si>
  <si>
    <t>Wariancja</t>
  </si>
  <si>
    <t>Odchylenie standardowe</t>
  </si>
  <si>
    <t>Statystyka opisowa</t>
  </si>
  <si>
    <t>Średnia</t>
  </si>
  <si>
    <t>P</t>
  </si>
  <si>
    <t>z</t>
  </si>
  <si>
    <t>r</t>
  </si>
  <si>
    <t>Zmienna 1</t>
  </si>
  <si>
    <t>Zmienna 2</t>
  </si>
  <si>
    <t>Lp.</t>
  </si>
  <si>
    <t>Zmienna 3</t>
  </si>
  <si>
    <t>Zmienna 4</t>
  </si>
  <si>
    <t>Zmienna 5</t>
  </si>
  <si>
    <t>Korelacja</t>
  </si>
  <si>
    <t>Kolumna 1</t>
  </si>
  <si>
    <t>Kolumna 2</t>
  </si>
  <si>
    <t>Kolumna 3</t>
  </si>
  <si>
    <t>Kolumna 4</t>
  </si>
  <si>
    <t>Kolumna 5</t>
  </si>
  <si>
    <t>Numer pomiaru</t>
  </si>
  <si>
    <t>Maszyna 1</t>
  </si>
  <si>
    <t>Maszyna 2</t>
  </si>
  <si>
    <t>Test t: z dwiema próbami zakładający równe wariancje</t>
  </si>
  <si>
    <t>Obserwacje</t>
  </si>
  <si>
    <t>Wariancja sumaryczna</t>
  </si>
  <si>
    <t>Różnica średnich wg hipotezy</t>
  </si>
  <si>
    <t>df</t>
  </si>
  <si>
    <t>t Stat</t>
  </si>
  <si>
    <t>P(T&lt;=t) jednostronny</t>
  </si>
  <si>
    <t>Test T jednostronny</t>
  </si>
  <si>
    <t>P(T&lt;=t) dwustronny</t>
  </si>
  <si>
    <t>Test t dwustronny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</si>
</sst>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Symbol"/>
      <family val="1"/>
      <charset val="2"/>
    </font>
    <font>
      <sz val="11"/>
      <color theme="1"/>
      <name val="Symbol"/>
      <family val="1"/>
      <charset val="2"/>
    </font>
    <font>
      <i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8" xfId="0" applyBorder="1"/>
    <xf numFmtId="0" fontId="0" fillId="0" borderId="5" xfId="0" applyBorder="1"/>
    <xf numFmtId="0" fontId="0" fillId="0" borderId="3" xfId="0" applyBorder="1"/>
    <xf numFmtId="0" fontId="0" fillId="0" borderId="2" xfId="0" applyBorder="1"/>
    <xf numFmtId="0" fontId="3" fillId="4" borderId="2" xfId="0" applyFont="1" applyFill="1" applyBorder="1"/>
    <xf numFmtId="0" fontId="0" fillId="4" borderId="3" xfId="0" applyFill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5" xfId="0" applyNumberFormat="1" applyBorder="1"/>
    <xf numFmtId="0" fontId="0" fillId="0" borderId="0" xfId="0" applyAlignment="1">
      <alignment horizontal="center"/>
    </xf>
    <xf numFmtId="2" fontId="0" fillId="0" borderId="2" xfId="0" applyNumberFormat="1" applyBorder="1"/>
    <xf numFmtId="2" fontId="0" fillId="0" borderId="3" xfId="0" applyNumberFormat="1" applyBorder="1"/>
    <xf numFmtId="164" fontId="0" fillId="0" borderId="0" xfId="0" applyNumberFormat="1" applyAlignment="1">
      <alignment horizontal="center"/>
    </xf>
    <xf numFmtId="0" fontId="0" fillId="0" borderId="0" xfId="0" applyFill="1" applyBorder="1" applyAlignment="1"/>
    <xf numFmtId="0" fontId="0" fillId="0" borderId="11" xfId="0" applyFill="1" applyBorder="1" applyAlignment="1"/>
    <xf numFmtId="164" fontId="0" fillId="0" borderId="0" xfId="0" applyNumberFormat="1" applyFill="1" applyBorder="1" applyAlignment="1"/>
    <xf numFmtId="2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0" xfId="0" applyNumberFormat="1"/>
    <xf numFmtId="0" fontId="5" fillId="4" borderId="5" xfId="0" applyFont="1" applyFill="1" applyBorder="1"/>
    <xf numFmtId="0" fontId="3" fillId="4" borderId="3" xfId="0" applyFont="1" applyFill="1" applyBorder="1"/>
    <xf numFmtId="0" fontId="5" fillId="2" borderId="6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0" xfId="0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4" fillId="0" borderId="0" xfId="0" applyFont="1" applyFill="1" applyBorder="1" applyAlignment="1">
      <alignment horizontal="centerContinuous"/>
    </xf>
    <xf numFmtId="1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3958333333333338"/>
          <c:y val="3.8194444444444448E-2"/>
        </c:manualLayout>
      </c:layout>
      <c:spPr>
        <a:noFill/>
        <a:ln w="25400">
          <a:noFill/>
        </a:ln>
      </c:spPr>
    </c:title>
    <c:plotArea>
      <c:layout/>
      <c:scatterChart>
        <c:scatterStyle val="smoothMarker"/>
        <c:ser>
          <c:idx val="0"/>
          <c:order val="0"/>
          <c:tx>
            <c:strRef>
              <c:f>'Zadanie 2'!$B$3</c:f>
              <c:strCache>
                <c:ptCount val="1"/>
                <c:pt idx="0">
                  <c:v>P</c:v>
                </c:pt>
              </c:strCache>
            </c:strRef>
          </c:tx>
          <c:xVal>
            <c:numRef>
              <c:f>'Zadanie 2'!$A$4:$A$13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'Zadanie 2'!$B$4:$B$13</c:f>
              <c:numCache>
                <c:formatCode>0.00</c:formatCode>
                <c:ptCount val="10"/>
                <c:pt idx="0">
                  <c:v>0.2706705664732254</c:v>
                </c:pt>
                <c:pt idx="1">
                  <c:v>0.2706705664732254</c:v>
                </c:pt>
                <c:pt idx="2">
                  <c:v>0.18044704431548361</c:v>
                </c:pt>
                <c:pt idx="3">
                  <c:v>9.0223522157741806E-2</c:v>
                </c:pt>
                <c:pt idx="4">
                  <c:v>3.6089408863096722E-2</c:v>
                </c:pt>
                <c:pt idx="5">
                  <c:v>1.2029802954365574E-2</c:v>
                </c:pt>
                <c:pt idx="6">
                  <c:v>3.4370865583901638E-3</c:v>
                </c:pt>
                <c:pt idx="7">
                  <c:v>8.5927163959754094E-4</c:v>
                </c:pt>
                <c:pt idx="8">
                  <c:v>1.9094925324389798E-4</c:v>
                </c:pt>
                <c:pt idx="9">
                  <c:v>3.8189850648779595E-5</c:v>
                </c:pt>
              </c:numCache>
            </c:numRef>
          </c:yVal>
          <c:smooth val="1"/>
        </c:ser>
        <c:axId val="88742144"/>
        <c:axId val="89022464"/>
      </c:scatterChart>
      <c:valAx>
        <c:axId val="8874214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9022464"/>
        <c:crosses val="autoZero"/>
        <c:crossBetween val="midCat"/>
      </c:valAx>
      <c:valAx>
        <c:axId val="89022464"/>
        <c:scaling>
          <c:orientation val="minMax"/>
        </c:scaling>
        <c:axPos val="l"/>
        <c:majorGridlines/>
        <c:numFmt formatCode="0.00" sourceLinked="1"/>
        <c:tickLblPos val="nextTo"/>
        <c:crossAx val="8874214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209550</xdr:colOff>
      <xdr:row>13</xdr:row>
      <xdr:rowOff>152400</xdr:rowOff>
    </xdr:to>
    <xdr:graphicFrame macro="">
      <xdr:nvGraphicFramePr>
        <xdr:cNvPr id="1025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D8" sqref="D8"/>
    </sheetView>
  </sheetViews>
  <sheetFormatPr defaultRowHeight="14.25"/>
  <cols>
    <col min="1" max="1" width="21.75" bestFit="1" customWidth="1"/>
  </cols>
  <sheetData>
    <row r="1" spans="1:2" ht="15" thickBot="1">
      <c r="A1" s="28" t="s">
        <v>4</v>
      </c>
      <c r="B1" s="29"/>
    </row>
    <row r="2" spans="1:2" ht="15">
      <c r="A2" s="14" t="s">
        <v>1</v>
      </c>
      <c r="B2" s="8">
        <v>32.5</v>
      </c>
    </row>
    <row r="3" spans="1:2" ht="15" thickBot="1">
      <c r="A3" s="15" t="s">
        <v>3</v>
      </c>
      <c r="B3" s="10">
        <v>30</v>
      </c>
    </row>
    <row r="4" spans="1:2" ht="15" thickBot="1">
      <c r="A4" s="28" t="s">
        <v>5</v>
      </c>
      <c r="B4" s="29"/>
    </row>
    <row r="5" spans="1:2" ht="15">
      <c r="A5" s="33" t="s">
        <v>16</v>
      </c>
      <c r="B5" s="16">
        <f>NORMSINV(0.9)</f>
        <v>1.2815515655446004</v>
      </c>
    </row>
    <row r="6" spans="1:2" ht="15.75" thickBot="1">
      <c r="A6" s="34" t="s">
        <v>2</v>
      </c>
      <c r="B6" s="17">
        <f>B3-B2/B5</f>
        <v>4.6401152526476785</v>
      </c>
    </row>
  </sheetData>
  <mergeCells count="2">
    <mergeCell ref="A1:B1"/>
    <mergeCell ref="A4:B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B5" sqref="B5"/>
    </sheetView>
  </sheetViews>
  <sheetFormatPr defaultRowHeight="14.25"/>
  <cols>
    <col min="1" max="2" width="7.625" customWidth="1"/>
    <col min="3" max="4" width="12.25" bestFit="1" customWidth="1"/>
  </cols>
  <sheetData>
    <row r="1" spans="1:2" ht="15.75" thickBot="1">
      <c r="A1" s="5" t="s">
        <v>0</v>
      </c>
      <c r="B1" s="6">
        <f>2000*0.001</f>
        <v>2</v>
      </c>
    </row>
    <row r="2" spans="1:2" ht="15.75" thickBot="1">
      <c r="A2" s="4"/>
      <c r="B2" s="1"/>
    </row>
    <row r="3" spans="1:2" ht="15.75" thickBot="1">
      <c r="A3" s="35" t="s">
        <v>17</v>
      </c>
      <c r="B3" s="7" t="s">
        <v>15</v>
      </c>
    </row>
    <row r="4" spans="1:2">
      <c r="A4" s="36">
        <v>1</v>
      </c>
      <c r="B4" s="37">
        <f>(($B$1^A4)*EXP(-$B$1))/FACT(A4)</f>
        <v>0.2706705664732254</v>
      </c>
    </row>
    <row r="5" spans="1:2">
      <c r="A5" s="2">
        <v>2</v>
      </c>
      <c r="B5" s="26">
        <f t="shared" ref="B5:B13" si="0">(($B$1^A5)*EXP(-$B$1))/FACT(A5)</f>
        <v>0.2706705664732254</v>
      </c>
    </row>
    <row r="6" spans="1:2">
      <c r="A6" s="2">
        <v>3</v>
      </c>
      <c r="B6" s="26">
        <f t="shared" si="0"/>
        <v>0.18044704431548361</v>
      </c>
    </row>
    <row r="7" spans="1:2">
      <c r="A7" s="2">
        <v>4</v>
      </c>
      <c r="B7" s="26">
        <f t="shared" si="0"/>
        <v>9.0223522157741806E-2</v>
      </c>
    </row>
    <row r="8" spans="1:2">
      <c r="A8" s="2">
        <v>5</v>
      </c>
      <c r="B8" s="26">
        <f t="shared" si="0"/>
        <v>3.6089408863096722E-2</v>
      </c>
    </row>
    <row r="9" spans="1:2">
      <c r="A9" s="2">
        <v>6</v>
      </c>
      <c r="B9" s="26">
        <f t="shared" si="0"/>
        <v>1.2029802954365574E-2</v>
      </c>
    </row>
    <row r="10" spans="1:2">
      <c r="A10" s="2">
        <v>7</v>
      </c>
      <c r="B10" s="26">
        <f t="shared" si="0"/>
        <v>3.4370865583901638E-3</v>
      </c>
    </row>
    <row r="11" spans="1:2">
      <c r="A11" s="2">
        <v>8</v>
      </c>
      <c r="B11" s="26">
        <f t="shared" si="0"/>
        <v>8.5927163959754094E-4</v>
      </c>
    </row>
    <row r="12" spans="1:2">
      <c r="A12" s="2">
        <v>9</v>
      </c>
      <c r="B12" s="26">
        <f t="shared" si="0"/>
        <v>1.9094925324389798E-4</v>
      </c>
    </row>
    <row r="13" spans="1:2" ht="15" thickBot="1">
      <c r="A13" s="3">
        <v>10</v>
      </c>
      <c r="B13" s="27">
        <f t="shared" si="0"/>
        <v>3.8189850648779595E-5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workbookViewId="0">
      <selection activeCell="A2" sqref="A2"/>
    </sheetView>
  </sheetViews>
  <sheetFormatPr defaultRowHeight="14.25"/>
  <cols>
    <col min="1" max="1" width="13" style="19" bestFit="1" customWidth="1"/>
    <col min="3" max="3" width="21.375" bestFit="1" customWidth="1"/>
    <col min="4" max="4" width="5.625" bestFit="1" customWidth="1"/>
  </cols>
  <sheetData>
    <row r="1" spans="1:4" ht="15" thickBot="1">
      <c r="A1" s="19" t="s">
        <v>6</v>
      </c>
      <c r="C1" s="30" t="s">
        <v>13</v>
      </c>
      <c r="D1" s="31"/>
    </row>
    <row r="2" spans="1:4" ht="15" thickBot="1">
      <c r="A2" s="32">
        <v>30.663212631479837</v>
      </c>
      <c r="C2" s="9"/>
      <c r="D2" s="8"/>
    </row>
    <row r="3" spans="1:4">
      <c r="A3" s="32">
        <v>23.065939634107053</v>
      </c>
      <c r="C3" s="11" t="s">
        <v>7</v>
      </c>
      <c r="D3" s="18">
        <f>AVERAGE(A2:A151)</f>
        <v>30.218173272514832</v>
      </c>
    </row>
    <row r="4" spans="1:4">
      <c r="A4" s="32">
        <v>27.510155935742659</v>
      </c>
      <c r="C4" s="13" t="s">
        <v>8</v>
      </c>
      <c r="D4" s="20">
        <f>GEOMEAN(A2:A151)</f>
        <v>30.057709768414611</v>
      </c>
    </row>
    <row r="5" spans="1:4">
      <c r="A5" s="32">
        <v>32.827016487572109</v>
      </c>
      <c r="C5" s="13" t="s">
        <v>9</v>
      </c>
      <c r="D5" s="20">
        <f>MEDIAN(A2:A151)</f>
        <v>30.525782297700061</v>
      </c>
    </row>
    <row r="6" spans="1:4">
      <c r="A6" s="32">
        <v>25.918869899469428</v>
      </c>
      <c r="C6" s="13" t="s">
        <v>10</v>
      </c>
      <c r="D6" s="20" t="e">
        <f>MODE(A2:A151)</f>
        <v>#N/A</v>
      </c>
    </row>
    <row r="7" spans="1:4">
      <c r="A7" s="32">
        <v>27.487086602632189</v>
      </c>
      <c r="C7" s="13" t="s">
        <v>11</v>
      </c>
      <c r="D7" s="20">
        <f>VAR(A2:A151)</f>
        <v>9.1876048734501445</v>
      </c>
    </row>
    <row r="8" spans="1:4" ht="15" thickBot="1">
      <c r="A8" s="32">
        <v>32.708989086386282</v>
      </c>
      <c r="C8" s="12" t="s">
        <v>12</v>
      </c>
      <c r="D8" s="21">
        <f>STDEV(A2:A151)</f>
        <v>3.0311062128289308</v>
      </c>
    </row>
    <row r="9" spans="1:4">
      <c r="A9" s="32">
        <v>31.355763288302114</v>
      </c>
    </row>
    <row r="10" spans="1:4">
      <c r="A10" s="32">
        <v>32.019364728766959</v>
      </c>
    </row>
    <row r="11" spans="1:4">
      <c r="A11" s="32">
        <v>32.482405534465215</v>
      </c>
    </row>
    <row r="12" spans="1:4">
      <c r="A12" s="32">
        <v>31.497883204137906</v>
      </c>
    </row>
    <row r="13" spans="1:4">
      <c r="A13" s="32">
        <v>33.092873157584108</v>
      </c>
    </row>
    <row r="14" spans="1:4">
      <c r="A14" s="32">
        <v>30.049917616706807</v>
      </c>
    </row>
    <row r="15" spans="1:4">
      <c r="A15" s="32">
        <v>31.259359123650938</v>
      </c>
    </row>
    <row r="16" spans="1:4">
      <c r="A16" s="32">
        <v>31.950238583958708</v>
      </c>
    </row>
    <row r="17" spans="1:1">
      <c r="A17" s="32">
        <v>30.375630406779237</v>
      </c>
    </row>
    <row r="18" spans="1:1">
      <c r="A18" s="32">
        <v>29.406694541903562</v>
      </c>
    </row>
    <row r="19" spans="1:1">
      <c r="A19" s="32">
        <v>26.513181486079702</v>
      </c>
    </row>
    <row r="20" spans="1:1">
      <c r="A20" s="32">
        <v>35.576475814450532</v>
      </c>
    </row>
    <row r="21" spans="1:1">
      <c r="A21" s="32">
        <v>29.16797605692409</v>
      </c>
    </row>
    <row r="22" spans="1:1">
      <c r="A22" s="32">
        <v>28.643220351368655</v>
      </c>
    </row>
    <row r="23" spans="1:1">
      <c r="A23" s="32">
        <v>27.154682205291465</v>
      </c>
    </row>
    <row r="24" spans="1:1">
      <c r="A24" s="32">
        <v>29.367796590377111</v>
      </c>
    </row>
    <row r="25" spans="1:1">
      <c r="A25" s="32">
        <v>31.004972318696673</v>
      </c>
    </row>
    <row r="26" spans="1:1">
      <c r="A26" s="32">
        <v>31.955913830897771</v>
      </c>
    </row>
    <row r="27" spans="1:1">
      <c r="A27" s="32">
        <v>32.823796876327833</v>
      </c>
    </row>
    <row r="28" spans="1:1">
      <c r="A28" s="32">
        <v>32.153230980184162</v>
      </c>
    </row>
    <row r="29" spans="1:1">
      <c r="A29" s="32">
        <v>30.398079009755747</v>
      </c>
    </row>
    <row r="30" spans="1:1">
      <c r="A30" s="32">
        <v>29.155090790736722</v>
      </c>
    </row>
    <row r="31" spans="1:1">
      <c r="A31" s="32">
        <v>32.095434865623247</v>
      </c>
    </row>
    <row r="32" spans="1:1">
      <c r="A32" s="32">
        <v>25.083680914831348</v>
      </c>
    </row>
    <row r="33" spans="1:1">
      <c r="A33" s="32">
        <v>29.113938429218251</v>
      </c>
    </row>
    <row r="34" spans="1:1">
      <c r="A34" s="32">
        <v>24.047648215200752</v>
      </c>
    </row>
    <row r="35" spans="1:1">
      <c r="A35" s="32">
        <v>33.180484782205895</v>
      </c>
    </row>
    <row r="36" spans="1:1">
      <c r="A36" s="32">
        <v>30.748389084037626</v>
      </c>
    </row>
    <row r="37" spans="1:1">
      <c r="A37" s="32">
        <v>31.392720605508657</v>
      </c>
    </row>
    <row r="38" spans="1:1">
      <c r="A38" s="32">
        <v>34.542202987067867</v>
      </c>
    </row>
    <row r="39" spans="1:1">
      <c r="A39" s="32">
        <v>33.833049504464725</v>
      </c>
    </row>
    <row r="40" spans="1:1">
      <c r="A40" s="32">
        <v>31.03585534816375</v>
      </c>
    </row>
    <row r="41" spans="1:1">
      <c r="A41" s="32">
        <v>30.443041017206269</v>
      </c>
    </row>
    <row r="42" spans="1:1">
      <c r="A42" s="32">
        <v>33.03258730127709</v>
      </c>
    </row>
    <row r="43" spans="1:1">
      <c r="A43" s="32">
        <v>35.800784492748789</v>
      </c>
    </row>
    <row r="44" spans="1:1">
      <c r="A44" s="32">
        <v>31.302346390730236</v>
      </c>
    </row>
    <row r="45" spans="1:1">
      <c r="A45" s="32">
        <v>31.75036348082358</v>
      </c>
    </row>
    <row r="46" spans="1:1">
      <c r="A46" s="32">
        <v>30.023983375285752</v>
      </c>
    </row>
    <row r="47" spans="1:1">
      <c r="A47" s="32">
        <v>32.450867668812862</v>
      </c>
    </row>
    <row r="48" spans="1:1">
      <c r="A48" s="32">
        <v>26.645076407730812</v>
      </c>
    </row>
    <row r="49" spans="1:1">
      <c r="A49" s="32">
        <v>30.896136498340638</v>
      </c>
    </row>
    <row r="50" spans="1:1">
      <c r="A50" s="32">
        <v>32.270085133204702</v>
      </c>
    </row>
    <row r="51" spans="1:1">
      <c r="A51" s="32">
        <v>30.719064701115713</v>
      </c>
    </row>
    <row r="52" spans="1:1">
      <c r="A52" s="32">
        <v>28.784620629521669</v>
      </c>
    </row>
    <row r="53" spans="1:1">
      <c r="A53" s="32">
        <v>31.788050667528296</v>
      </c>
    </row>
    <row r="54" spans="1:1">
      <c r="A54" s="32">
        <v>29.783972270961385</v>
      </c>
    </row>
    <row r="55" spans="1:1">
      <c r="A55" s="32">
        <v>31.998403149627848</v>
      </c>
    </row>
    <row r="56" spans="1:1">
      <c r="A56" s="32">
        <v>28.342940443762927</v>
      </c>
    </row>
    <row r="57" spans="1:1">
      <c r="A57" s="32">
        <v>28.284346247601206</v>
      </c>
    </row>
    <row r="58" spans="1:1">
      <c r="A58" s="32">
        <v>31.828780114010442</v>
      </c>
    </row>
    <row r="59" spans="1:1">
      <c r="A59" s="32">
        <v>31.929870450112503</v>
      </c>
    </row>
    <row r="60" spans="1:1">
      <c r="A60" s="32">
        <v>28.419129951798823</v>
      </c>
    </row>
    <row r="61" spans="1:1">
      <c r="A61" s="32">
        <v>29.606320670864079</v>
      </c>
    </row>
    <row r="62" spans="1:1">
      <c r="A62" s="32">
        <v>27.628067376354011</v>
      </c>
    </row>
    <row r="63" spans="1:1">
      <c r="A63" s="32">
        <v>31.599092911419575</v>
      </c>
    </row>
    <row r="64" spans="1:1">
      <c r="A64" s="32">
        <v>25.972075339523144</v>
      </c>
    </row>
    <row r="65" spans="1:1">
      <c r="A65" s="32">
        <v>27.671736764459638</v>
      </c>
    </row>
    <row r="66" spans="1:1">
      <c r="A66" s="32">
        <v>34.379980964586139</v>
      </c>
    </row>
    <row r="67" spans="1:1">
      <c r="A67" s="32">
        <v>26.452957020665053</v>
      </c>
    </row>
    <row r="68" spans="1:1">
      <c r="A68" s="32">
        <v>28.185019194352208</v>
      </c>
    </row>
    <row r="69" spans="1:1">
      <c r="A69" s="32">
        <v>26.053663835482439</v>
      </c>
    </row>
    <row r="70" spans="1:1">
      <c r="A70" s="32">
        <v>33.697355168696959</v>
      </c>
    </row>
    <row r="71" spans="1:1">
      <c r="A71" s="32">
        <v>33.481859494058881</v>
      </c>
    </row>
    <row r="72" spans="1:1">
      <c r="A72" s="32">
        <v>32.569420303188963</v>
      </c>
    </row>
    <row r="73" spans="1:1">
      <c r="A73" s="32">
        <v>32.774854692688677</v>
      </c>
    </row>
    <row r="74" spans="1:1">
      <c r="A74" s="32">
        <v>30.03844093043881</v>
      </c>
    </row>
    <row r="75" spans="1:1">
      <c r="A75" s="32">
        <v>28.724082388434908</v>
      </c>
    </row>
    <row r="76" spans="1:1">
      <c r="A76" s="32">
        <v>29.522358393733157</v>
      </c>
    </row>
    <row r="77" spans="1:1">
      <c r="A77" s="32">
        <v>27.231830093369354</v>
      </c>
    </row>
    <row r="78" spans="1:1">
      <c r="A78" s="32">
        <v>33.134168764518108</v>
      </c>
    </row>
    <row r="79" spans="1:1">
      <c r="A79" s="32">
        <v>30.247101752393064</v>
      </c>
    </row>
    <row r="80" spans="1:1">
      <c r="A80" s="32">
        <v>31.529158453195123</v>
      </c>
    </row>
    <row r="81" spans="1:1">
      <c r="A81" s="32">
        <v>26.99861291446723</v>
      </c>
    </row>
    <row r="82" spans="1:1">
      <c r="A82" s="32">
        <v>31.803971372282831</v>
      </c>
    </row>
    <row r="83" spans="1:1">
      <c r="A83" s="32">
        <v>27.711845480807824</v>
      </c>
    </row>
    <row r="84" spans="1:1">
      <c r="A84" s="32">
        <v>29.294860799636808</v>
      </c>
    </row>
    <row r="85" spans="1:1">
      <c r="A85" s="32">
        <v>30.096977146313293</v>
      </c>
    </row>
    <row r="86" spans="1:1">
      <c r="A86" s="32">
        <v>31.372304723190609</v>
      </c>
    </row>
    <row r="87" spans="1:1">
      <c r="A87" s="32">
        <v>33.435475264268462</v>
      </c>
    </row>
    <row r="88" spans="1:1">
      <c r="A88" s="32">
        <v>28.651351234002504</v>
      </c>
    </row>
    <row r="89" spans="1:1">
      <c r="A89" s="32">
        <v>22.421908245887607</v>
      </c>
    </row>
    <row r="90" spans="1:1">
      <c r="A90" s="32">
        <v>32.942158516816562</v>
      </c>
    </row>
    <row r="91" spans="1:1">
      <c r="A91" s="32">
        <v>28.412533841474215</v>
      </c>
    </row>
    <row r="92" spans="1:1">
      <c r="A92" s="32">
        <v>33.381212536623934</v>
      </c>
    </row>
    <row r="93" spans="1:1">
      <c r="A93" s="32">
        <v>28.633043105655815</v>
      </c>
    </row>
    <row r="94" spans="1:1">
      <c r="A94" s="32">
        <v>32.883693923649844</v>
      </c>
    </row>
    <row r="95" spans="1:1">
      <c r="A95" s="32">
        <v>25.437483448768035</v>
      </c>
    </row>
    <row r="96" spans="1:1">
      <c r="A96" s="32">
        <v>30.063918150772224</v>
      </c>
    </row>
    <row r="97" spans="1:1">
      <c r="A97" s="32">
        <v>24.516374499653466</v>
      </c>
    </row>
    <row r="98" spans="1:1">
      <c r="A98" s="32">
        <v>30.261381956079276</v>
      </c>
    </row>
    <row r="99" spans="1:1">
      <c r="A99" s="32">
        <v>28.81073222240957</v>
      </c>
    </row>
    <row r="100" spans="1:1">
      <c r="A100" s="32">
        <v>32.949218469439074</v>
      </c>
    </row>
    <row r="101" spans="1:1">
      <c r="A101" s="32">
        <v>29.913582087174291</v>
      </c>
    </row>
    <row r="102" spans="1:1">
      <c r="A102" s="32">
        <v>35.229549060459249</v>
      </c>
    </row>
    <row r="103" spans="1:1">
      <c r="A103" s="32">
        <v>29.019996721472126</v>
      </c>
    </row>
    <row r="104" spans="1:1">
      <c r="A104" s="32">
        <v>33.258444394305116</v>
      </c>
    </row>
    <row r="105" spans="1:1">
      <c r="A105" s="32">
        <v>26.217788975627627</v>
      </c>
    </row>
    <row r="106" spans="1:1">
      <c r="A106" s="32">
        <v>25.554344422998838</v>
      </c>
    </row>
    <row r="107" spans="1:1">
      <c r="A107" s="32">
        <v>26.522185483627254</v>
      </c>
    </row>
    <row r="108" spans="1:1">
      <c r="A108" s="32">
        <v>30.176007688423852</v>
      </c>
    </row>
    <row r="109" spans="1:1">
      <c r="A109" s="32">
        <v>33.768022907024715</v>
      </c>
    </row>
    <row r="110" spans="1:1">
      <c r="A110" s="32">
        <v>32.352846877329284</v>
      </c>
    </row>
    <row r="111" spans="1:1">
      <c r="A111" s="32">
        <v>29.546751041634707</v>
      </c>
    </row>
    <row r="112" spans="1:1">
      <c r="A112" s="32">
        <v>22.764278431423008</v>
      </c>
    </row>
    <row r="113" spans="1:1">
      <c r="A113" s="32">
        <v>31.520802470622584</v>
      </c>
    </row>
    <row r="114" spans="1:1">
      <c r="A114" s="32">
        <v>35.317774594004732</v>
      </c>
    </row>
    <row r="115" spans="1:1">
      <c r="A115" s="32">
        <v>27.407319369813194</v>
      </c>
    </row>
    <row r="116" spans="1:1">
      <c r="A116" s="32">
        <v>33.127047421003226</v>
      </c>
    </row>
    <row r="117" spans="1:1">
      <c r="A117" s="32">
        <v>34.59413968201261</v>
      </c>
    </row>
    <row r="118" spans="1:1">
      <c r="A118" s="32">
        <v>31.138787411036901</v>
      </c>
    </row>
    <row r="119" spans="1:1">
      <c r="A119" s="32">
        <v>31.397577307216125</v>
      </c>
    </row>
    <row r="120" spans="1:1">
      <c r="A120" s="32">
        <v>29.166304860409582</v>
      </c>
    </row>
    <row r="121" spans="1:1">
      <c r="A121" s="32">
        <v>29.629922058375087</v>
      </c>
    </row>
    <row r="122" spans="1:1">
      <c r="A122" s="32">
        <v>28.885837158013601</v>
      </c>
    </row>
    <row r="123" spans="1:1">
      <c r="A123" s="32">
        <v>33.584723344829399</v>
      </c>
    </row>
    <row r="124" spans="1:1">
      <c r="A124" s="32">
        <v>30.608523578193854</v>
      </c>
    </row>
    <row r="125" spans="1:1">
      <c r="A125" s="32">
        <v>26.490992089093197</v>
      </c>
    </row>
    <row r="126" spans="1:1">
      <c r="A126" s="32">
        <v>31.357796008960577</v>
      </c>
    </row>
    <row r="127" spans="1:1">
      <c r="A127" s="32">
        <v>32.414524260530015</v>
      </c>
    </row>
    <row r="128" spans="1:1">
      <c r="A128" s="32">
        <v>31.673658971412806</v>
      </c>
    </row>
    <row r="129" spans="1:1">
      <c r="A129" s="32">
        <v>33.310681222501444</v>
      </c>
    </row>
    <row r="130" spans="1:1">
      <c r="A130" s="32">
        <v>36.523641786770895</v>
      </c>
    </row>
    <row r="131" spans="1:1">
      <c r="A131" s="32">
        <v>28.963660345907556</v>
      </c>
    </row>
    <row r="132" spans="1:1">
      <c r="A132" s="32">
        <v>25.338739608996548</v>
      </c>
    </row>
    <row r="133" spans="1:1">
      <c r="A133" s="32">
        <v>32.614419827295933</v>
      </c>
    </row>
    <row r="134" spans="1:1">
      <c r="A134" s="32">
        <v>30.377710875909543</v>
      </c>
    </row>
    <row r="135" spans="1:1">
      <c r="A135" s="32">
        <v>29.261549419315998</v>
      </c>
    </row>
    <row r="136" spans="1:1">
      <c r="A136" s="32">
        <v>18.775234669446945</v>
      </c>
    </row>
    <row r="137" spans="1:1">
      <c r="A137" s="32">
        <v>25.604630385059863</v>
      </c>
    </row>
    <row r="138" spans="1:1">
      <c r="A138" s="32">
        <v>32.302915618201951</v>
      </c>
    </row>
    <row r="139" spans="1:1">
      <c r="A139" s="32">
        <v>33.237414603063371</v>
      </c>
    </row>
    <row r="140" spans="1:1">
      <c r="A140" s="32">
        <v>30.835840410218225</v>
      </c>
    </row>
    <row r="141" spans="1:1">
      <c r="A141" s="32">
        <v>25.715065779222641</v>
      </c>
    </row>
    <row r="142" spans="1:1">
      <c r="A142" s="32">
        <v>34.543649083643686</v>
      </c>
    </row>
    <row r="143" spans="1:1">
      <c r="A143" s="32">
        <v>33.155232661811169</v>
      </c>
    </row>
    <row r="144" spans="1:1">
      <c r="A144" s="32">
        <v>28.458283698710147</v>
      </c>
    </row>
    <row r="145" spans="1:1">
      <c r="A145" s="32">
        <v>32.271613084303681</v>
      </c>
    </row>
    <row r="146" spans="1:1">
      <c r="A146" s="32">
        <v>25.708694768836722</v>
      </c>
    </row>
    <row r="147" spans="1:1">
      <c r="A147" s="32">
        <v>35.90383933740668</v>
      </c>
    </row>
    <row r="148" spans="1:1">
      <c r="A148" s="32">
        <v>30.161526259034872</v>
      </c>
    </row>
    <row r="149" spans="1:1">
      <c r="A149" s="32">
        <v>31.654389052418992</v>
      </c>
    </row>
    <row r="150" spans="1:1">
      <c r="A150" s="32">
        <v>29.99621422830387</v>
      </c>
    </row>
    <row r="151" spans="1:1">
      <c r="A151" s="32">
        <v>25.639241205935832</v>
      </c>
    </row>
  </sheetData>
  <mergeCells count="1">
    <mergeCell ref="C1:D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31"/>
  <sheetViews>
    <sheetView zoomScale="70" zoomScaleNormal="70" workbookViewId="0">
      <selection activeCell="I16" sqref="I16:I17"/>
    </sheetView>
  </sheetViews>
  <sheetFormatPr defaultRowHeight="14.25"/>
  <cols>
    <col min="2" max="6" width="10.25" bestFit="1" customWidth="1"/>
    <col min="7" max="7" width="9.375" customWidth="1"/>
  </cols>
  <sheetData>
    <row r="1" spans="1:38" ht="15" thickBot="1">
      <c r="A1" s="50" t="s">
        <v>20</v>
      </c>
      <c r="B1" s="50" t="s">
        <v>18</v>
      </c>
      <c r="C1" s="50" t="s">
        <v>19</v>
      </c>
      <c r="D1" s="51" t="s">
        <v>21</v>
      </c>
      <c r="E1" s="50" t="s">
        <v>22</v>
      </c>
      <c r="F1" s="50" t="s">
        <v>23</v>
      </c>
      <c r="G1" s="47"/>
      <c r="H1" s="40" t="s">
        <v>24</v>
      </c>
      <c r="I1" s="40"/>
      <c r="J1" s="40"/>
      <c r="K1" s="40"/>
      <c r="L1" s="40"/>
      <c r="M1" s="40"/>
    </row>
    <row r="2" spans="1:38">
      <c r="A2" s="48">
        <v>1</v>
      </c>
      <c r="B2" s="42">
        <v>8.022658473928459</v>
      </c>
      <c r="C2" s="42">
        <v>12.676270014490001</v>
      </c>
      <c r="D2" s="44">
        <v>9.0878472999611404</v>
      </c>
      <c r="E2" s="42">
        <v>11.532403075543698</v>
      </c>
      <c r="F2" s="26">
        <v>12.072620191029273</v>
      </c>
      <c r="G2" s="41"/>
      <c r="H2" s="38"/>
      <c r="I2" s="38" t="s">
        <v>25</v>
      </c>
      <c r="J2" s="38" t="s">
        <v>26</v>
      </c>
      <c r="K2" s="38" t="s">
        <v>27</v>
      </c>
      <c r="L2" s="38" t="s">
        <v>28</v>
      </c>
      <c r="M2" s="38" t="s">
        <v>29</v>
      </c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</row>
    <row r="3" spans="1:38">
      <c r="A3" s="48">
        <v>2</v>
      </c>
      <c r="B3" s="42">
        <v>10.799634563009022</v>
      </c>
      <c r="C3" s="42">
        <v>10.704551439412171</v>
      </c>
      <c r="D3" s="45">
        <v>13.621335054049268</v>
      </c>
      <c r="E3" s="42">
        <v>6.5847928251605481</v>
      </c>
      <c r="F3" s="26">
        <v>7.6570143189746886</v>
      </c>
      <c r="G3" s="41"/>
      <c r="H3" s="23" t="s">
        <v>25</v>
      </c>
      <c r="I3" s="23">
        <v>1</v>
      </c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38">
      <c r="A4" s="48">
        <v>3</v>
      </c>
      <c r="B4" s="42">
        <v>7.422673914115876</v>
      </c>
      <c r="C4" s="42">
        <v>13.169880073983222</v>
      </c>
      <c r="D4" s="45">
        <v>10.04674348019762</v>
      </c>
      <c r="E4" s="42">
        <v>8.2191638991935179</v>
      </c>
      <c r="F4" s="26">
        <v>14.14915120927617</v>
      </c>
      <c r="G4" s="41"/>
      <c r="H4" s="23" t="s">
        <v>26</v>
      </c>
      <c r="I4" s="23">
        <v>0.12730322630054478</v>
      </c>
      <c r="J4" s="23">
        <v>1</v>
      </c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1:38">
      <c r="A5" s="48">
        <v>4</v>
      </c>
      <c r="B5" s="42">
        <v>12.141100594599266</v>
      </c>
      <c r="C5" s="42">
        <v>10.168265614775009</v>
      </c>
      <c r="D5" s="45">
        <v>9.5512712303025182</v>
      </c>
      <c r="E5" s="42">
        <v>12.877568476833403</v>
      </c>
      <c r="F5" s="26">
        <v>11.432322278560605</v>
      </c>
      <c r="G5" s="41"/>
      <c r="H5" s="23" t="s">
        <v>27</v>
      </c>
      <c r="I5" s="23">
        <v>-0.1547973437641525</v>
      </c>
      <c r="J5" s="23">
        <v>0.24233492648084051</v>
      </c>
      <c r="K5" s="23">
        <v>1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38">
      <c r="A6" s="48">
        <v>5</v>
      </c>
      <c r="B6" s="42">
        <v>8.4465830493718386</v>
      </c>
      <c r="C6" s="42">
        <v>11.731791599013377</v>
      </c>
      <c r="D6" s="45">
        <v>11.645903466851451</v>
      </c>
      <c r="E6" s="42">
        <v>11.367234290228225</v>
      </c>
      <c r="F6" s="26">
        <v>10.975087459664792</v>
      </c>
      <c r="G6" s="41"/>
      <c r="H6" s="23" t="s">
        <v>28</v>
      </c>
      <c r="I6" s="23">
        <v>0.31295269323659214</v>
      </c>
      <c r="J6" s="23">
        <v>0.13894583667030547</v>
      </c>
      <c r="K6" s="23">
        <v>-0.2776458490997219</v>
      </c>
      <c r="L6" s="23">
        <v>1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38" ht="15" thickBot="1">
      <c r="A7" s="48">
        <v>6</v>
      </c>
      <c r="B7" s="42">
        <v>4.8056938592344522</v>
      </c>
      <c r="C7" s="42">
        <v>10.82289261627011</v>
      </c>
      <c r="D7" s="45">
        <v>11.627940946491435</v>
      </c>
      <c r="E7" s="42">
        <v>5.5621024128049612</v>
      </c>
      <c r="F7" s="26">
        <v>10.138495579449227</v>
      </c>
      <c r="G7" s="41"/>
      <c r="H7" s="24" t="s">
        <v>29</v>
      </c>
      <c r="I7" s="24">
        <v>1.183433957088916E-2</v>
      </c>
      <c r="J7" s="24">
        <v>0.12878445529859231</v>
      </c>
      <c r="K7" s="24">
        <v>-0.1492593238552668</v>
      </c>
      <c r="L7" s="24">
        <v>0.11571659116209232</v>
      </c>
      <c r="M7" s="24">
        <v>1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1:38">
      <c r="A8" s="48">
        <v>7</v>
      </c>
      <c r="B8" s="42">
        <v>8.2635290507460013</v>
      </c>
      <c r="C8" s="42">
        <v>8.1453993314062245</v>
      </c>
      <c r="D8" s="45">
        <v>10.556910890736617</v>
      </c>
      <c r="E8" s="42">
        <v>12.363467501709238</v>
      </c>
      <c r="F8" s="26">
        <v>9.4843255990417674</v>
      </c>
      <c r="G8" s="41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1:38">
      <c r="A9" s="48">
        <v>8</v>
      </c>
      <c r="B9" s="42">
        <v>6.3770915201166645</v>
      </c>
      <c r="C9" s="42">
        <v>10.597103735344717</v>
      </c>
      <c r="D9" s="45">
        <v>9.8368002707138658</v>
      </c>
      <c r="E9" s="42">
        <v>8.1877863319823518</v>
      </c>
      <c r="F9" s="26">
        <v>9.5938492247660179</v>
      </c>
      <c r="G9" s="41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1:38">
      <c r="A10" s="48">
        <v>9</v>
      </c>
      <c r="B10" s="42">
        <v>10.802783688413911</v>
      </c>
      <c r="C10" s="42">
        <v>7.9978156261495315</v>
      </c>
      <c r="D10" s="45">
        <v>8.6120110406773165</v>
      </c>
      <c r="E10" s="42">
        <v>10.019661001715576</v>
      </c>
      <c r="F10" s="26">
        <v>10.129907675727736</v>
      </c>
      <c r="G10" s="41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</row>
    <row r="11" spans="1:38">
      <c r="A11" s="48">
        <v>10</v>
      </c>
      <c r="B11" s="42">
        <v>11.342791620118078</v>
      </c>
      <c r="C11" s="42">
        <v>12.9514376365114</v>
      </c>
      <c r="D11" s="45">
        <v>10.115194325189805</v>
      </c>
      <c r="E11" s="42">
        <v>10.212990016734693</v>
      </c>
      <c r="F11" s="26">
        <v>14.446919774636626</v>
      </c>
      <c r="G11" s="41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>
      <c r="A12" s="48">
        <v>11</v>
      </c>
      <c r="B12" s="42">
        <v>12.594615580164827</v>
      </c>
      <c r="C12" s="42">
        <v>14.360554157756269</v>
      </c>
      <c r="D12" s="45">
        <v>9.4300378602929413</v>
      </c>
      <c r="E12" s="42">
        <v>12.417218638584018</v>
      </c>
      <c r="F12" s="26">
        <v>12.475403562129941</v>
      </c>
      <c r="G12" s="41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>
      <c r="A13" s="48">
        <v>12</v>
      </c>
      <c r="B13" s="42">
        <v>11.297892140428303</v>
      </c>
      <c r="C13" s="42">
        <v>10.231925696425606</v>
      </c>
      <c r="D13" s="45">
        <v>10.538007043360267</v>
      </c>
      <c r="E13" s="42">
        <v>10.354739313479513</v>
      </c>
      <c r="F13" s="26">
        <v>12.90233401756268</v>
      </c>
      <c r="G13" s="41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>
      <c r="A14" s="48">
        <v>13</v>
      </c>
      <c r="B14" s="42">
        <v>6.1308276397176087</v>
      </c>
      <c r="C14" s="42">
        <v>10.883555912878364</v>
      </c>
      <c r="D14" s="45">
        <v>8.6797411111183465</v>
      </c>
      <c r="E14" s="42">
        <v>10.426164206146495</v>
      </c>
      <c r="F14" s="26">
        <v>8.5113481670850888</v>
      </c>
      <c r="G14" s="41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>
      <c r="A15" s="48">
        <v>14</v>
      </c>
      <c r="B15" s="42">
        <v>7.999075276311487</v>
      </c>
      <c r="C15" s="42">
        <v>9.5602092894841917</v>
      </c>
      <c r="D15" s="45">
        <v>10.903503405424999</v>
      </c>
      <c r="E15" s="42">
        <v>8.3390216584666632</v>
      </c>
      <c r="F15" s="26">
        <v>10.715795067662839</v>
      </c>
      <c r="G15" s="4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>
      <c r="A16" s="48">
        <v>15</v>
      </c>
      <c r="B16" s="42">
        <v>7.7246534399455413</v>
      </c>
      <c r="C16" s="42">
        <v>11.217531462316401</v>
      </c>
      <c r="D16" s="45">
        <v>15.097972461953759</v>
      </c>
      <c r="E16" s="42">
        <v>8.9162620295246597</v>
      </c>
      <c r="F16" s="26">
        <v>9.2701577866682783</v>
      </c>
      <c r="G16" s="41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>
      <c r="A17" s="48">
        <v>16</v>
      </c>
      <c r="B17" s="42">
        <v>10.791355887486134</v>
      </c>
      <c r="C17" s="42">
        <v>14.259200068190694</v>
      </c>
      <c r="D17" s="45">
        <v>11.476169018133078</v>
      </c>
      <c r="E17" s="42">
        <v>12.478368514857721</v>
      </c>
      <c r="F17" s="26">
        <v>7.8605274009169079</v>
      </c>
      <c r="G17" s="41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>
      <c r="A18" s="48">
        <v>17</v>
      </c>
      <c r="B18" s="42">
        <v>10.984573489404283</v>
      </c>
      <c r="C18" s="42">
        <v>10.638988240098115</v>
      </c>
      <c r="D18" s="45">
        <v>9.0280139172682539</v>
      </c>
      <c r="E18" s="42">
        <v>12.050755938398652</v>
      </c>
      <c r="F18" s="26">
        <v>7.3188550939084962</v>
      </c>
      <c r="G18" s="41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>
      <c r="A19" s="48">
        <v>18</v>
      </c>
      <c r="B19" s="42">
        <v>10.01399939719704</v>
      </c>
      <c r="C19" s="42">
        <v>13.241748345317319</v>
      </c>
      <c r="D19" s="45">
        <v>9.1842628332960885</v>
      </c>
      <c r="E19" s="42">
        <v>7.8694540914148092</v>
      </c>
      <c r="F19" s="26">
        <v>9.9532565198023804</v>
      </c>
      <c r="G19" s="41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>
      <c r="A20" s="48">
        <v>19</v>
      </c>
      <c r="B20" s="42">
        <v>10.13205408322392</v>
      </c>
      <c r="C20" s="42">
        <v>9.1647700881003402</v>
      </c>
      <c r="D20" s="45">
        <v>14.014182195533067</v>
      </c>
      <c r="E20" s="42">
        <v>6.4302514854352921</v>
      </c>
      <c r="F20" s="26">
        <v>10.549280230188742</v>
      </c>
      <c r="G20" s="41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>
      <c r="A21" s="48">
        <v>20</v>
      </c>
      <c r="B21" s="42">
        <v>12.476717781974003</v>
      </c>
      <c r="C21" s="42">
        <v>8.9033040037611499</v>
      </c>
      <c r="D21" s="45">
        <v>9.0202604749356396</v>
      </c>
      <c r="E21" s="42">
        <v>11.13710939331213</v>
      </c>
      <c r="F21" s="26">
        <v>10.751469997339882</v>
      </c>
      <c r="G21" s="41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>
      <c r="A22" s="48">
        <v>21</v>
      </c>
      <c r="B22" s="42">
        <v>9.9229476088657975</v>
      </c>
      <c r="C22" s="42">
        <v>13.595623638830148</v>
      </c>
      <c r="D22" s="45">
        <v>12.255010258522816</v>
      </c>
      <c r="E22" s="42">
        <v>14.611720214597881</v>
      </c>
      <c r="F22" s="26">
        <v>11.770399649103638</v>
      </c>
      <c r="G22" s="41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>
      <c r="A23" s="48">
        <v>22</v>
      </c>
      <c r="B23" s="42">
        <v>7.8279765855404548</v>
      </c>
      <c r="C23" s="42">
        <v>7.6445133142988198</v>
      </c>
      <c r="D23" s="45">
        <v>7.8866435412783176</v>
      </c>
      <c r="E23" s="42">
        <v>10.418810941482661</v>
      </c>
      <c r="F23" s="26">
        <v>10.594063749304041</v>
      </c>
      <c r="G23" s="41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>
      <c r="A24" s="48">
        <v>23</v>
      </c>
      <c r="B24" s="42">
        <v>12.326951289433055</v>
      </c>
      <c r="C24" s="42">
        <v>9.0846208675066009</v>
      </c>
      <c r="D24" s="45">
        <v>7.0302542351419106</v>
      </c>
      <c r="E24" s="42">
        <v>6.2230504024773836</v>
      </c>
      <c r="F24" s="26">
        <v>9.346664480981417</v>
      </c>
      <c r="G24" s="41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>
      <c r="A25" s="48">
        <v>24</v>
      </c>
      <c r="B25" s="42">
        <v>7.0499175105942413</v>
      </c>
      <c r="C25" s="42">
        <v>10.7034122972982</v>
      </c>
      <c r="D25" s="45">
        <v>11.416942723153625</v>
      </c>
      <c r="E25" s="42">
        <v>7.1954457578249276</v>
      </c>
      <c r="F25" s="26">
        <v>12.314654921065085</v>
      </c>
      <c r="G25" s="41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>
      <c r="A26" s="48">
        <v>25</v>
      </c>
      <c r="B26" s="42">
        <v>8.4925125318113714</v>
      </c>
      <c r="C26" s="42">
        <v>10.507925506099127</v>
      </c>
      <c r="D26" s="45">
        <v>10.89520881374483</v>
      </c>
      <c r="E26" s="42">
        <v>6.5108327160123736</v>
      </c>
      <c r="F26" s="26">
        <v>11.145031092164572</v>
      </c>
      <c r="G26" s="41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>
      <c r="A27" s="48">
        <v>26</v>
      </c>
      <c r="B27" s="42">
        <v>8.1676273819175549</v>
      </c>
      <c r="C27" s="42">
        <v>9.7460326994769275</v>
      </c>
      <c r="D27" s="45">
        <v>9.2274706528405659</v>
      </c>
      <c r="E27" s="42">
        <v>9.8363409758894704</v>
      </c>
      <c r="F27" s="26">
        <v>10.744414592190878</v>
      </c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>
      <c r="A28" s="48">
        <v>27</v>
      </c>
      <c r="B28" s="42">
        <v>11.046712441166164</v>
      </c>
      <c r="C28" s="42">
        <v>11.965154297067784</v>
      </c>
      <c r="D28" s="45">
        <v>9.7481927493936382</v>
      </c>
      <c r="E28" s="42">
        <v>11.887783582787961</v>
      </c>
      <c r="F28" s="26">
        <v>9.9240185388771351</v>
      </c>
      <c r="G28" s="41"/>
    </row>
    <row r="29" spans="1:38">
      <c r="A29" s="48">
        <v>28</v>
      </c>
      <c r="B29" s="42">
        <v>10.302011358144227</v>
      </c>
      <c r="C29" s="42">
        <v>12.8719750844175</v>
      </c>
      <c r="D29" s="45">
        <v>7.881286617484875</v>
      </c>
      <c r="E29" s="42">
        <v>10.716122485755477</v>
      </c>
      <c r="F29" s="26">
        <v>10.893687683856115</v>
      </c>
      <c r="G29" s="41"/>
    </row>
    <row r="30" spans="1:38">
      <c r="A30" s="48">
        <v>29</v>
      </c>
      <c r="B30" s="42">
        <v>10.077359345596051</v>
      </c>
      <c r="C30" s="42">
        <v>8.6071406965493225</v>
      </c>
      <c r="D30" s="45">
        <v>9.5401230989955366</v>
      </c>
      <c r="E30" s="42">
        <v>10.420061496697599</v>
      </c>
      <c r="F30" s="26">
        <v>11.279063326364849</v>
      </c>
      <c r="G30" s="41"/>
    </row>
    <row r="31" spans="1:38" ht="15" thickBot="1">
      <c r="A31" s="49">
        <v>30</v>
      </c>
      <c r="B31" s="43">
        <v>7.9299991537118331</v>
      </c>
      <c r="C31" s="43">
        <v>6.7130406730575487</v>
      </c>
      <c r="D31" s="46">
        <v>6.9436430546920747</v>
      </c>
      <c r="E31" s="43">
        <v>13.051445673918352</v>
      </c>
      <c r="F31" s="27">
        <v>12.607093847473152</v>
      </c>
      <c r="G31" s="41"/>
    </row>
  </sheetData>
  <mergeCells count="1">
    <mergeCell ref="H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E19" sqref="E19"/>
    </sheetView>
  </sheetViews>
  <sheetFormatPr defaultRowHeight="14.25"/>
  <cols>
    <col min="1" max="1" width="13" style="22" bestFit="1" customWidth="1"/>
    <col min="2" max="2" width="9.625" bestFit="1" customWidth="1"/>
    <col min="3" max="3" width="10.625" customWidth="1"/>
    <col min="4" max="4" width="8.375" bestFit="1" customWidth="1"/>
    <col min="5" max="5" width="46.375" bestFit="1" customWidth="1"/>
  </cols>
  <sheetData>
    <row r="1" spans="1:7">
      <c r="A1" s="22" t="s">
        <v>30</v>
      </c>
      <c r="B1" t="s">
        <v>31</v>
      </c>
      <c r="C1" t="s">
        <v>32</v>
      </c>
      <c r="D1" s="52"/>
      <c r="E1" s="47"/>
    </row>
    <row r="2" spans="1:7">
      <c r="A2" s="53">
        <v>1</v>
      </c>
      <c r="B2" s="22">
        <v>7.5894388626329601</v>
      </c>
      <c r="C2" s="22">
        <v>11.841935954871587</v>
      </c>
      <c r="D2" s="23"/>
      <c r="E2" s="39" t="s">
        <v>33</v>
      </c>
      <c r="F2" s="39"/>
      <c r="G2" s="39"/>
    </row>
    <row r="3" spans="1:7" ht="15" thickBot="1">
      <c r="A3" s="53">
        <v>2</v>
      </c>
      <c r="B3" s="22">
        <v>13.540044417604804</v>
      </c>
      <c r="C3" s="22">
        <v>11.41399596031988</v>
      </c>
      <c r="D3" s="25"/>
    </row>
    <row r="4" spans="1:7">
      <c r="A4" s="53">
        <v>3</v>
      </c>
      <c r="B4" s="22">
        <v>5.6749888951890171</v>
      </c>
      <c r="C4" s="22">
        <v>11.238590812135953</v>
      </c>
      <c r="D4" s="25"/>
      <c r="E4" s="38"/>
      <c r="F4" s="38" t="s">
        <v>18</v>
      </c>
      <c r="G4" s="38" t="s">
        <v>19</v>
      </c>
    </row>
    <row r="5" spans="1:7">
      <c r="A5" s="53">
        <v>4</v>
      </c>
      <c r="B5" s="22">
        <v>7.6442086335737258</v>
      </c>
      <c r="C5" s="22">
        <v>4.9553603073582053</v>
      </c>
      <c r="D5" s="25"/>
      <c r="E5" s="23" t="s">
        <v>14</v>
      </c>
      <c r="F5" s="23">
        <v>9.7929172650401597</v>
      </c>
      <c r="G5" s="23">
        <v>10.066697225520329</v>
      </c>
    </row>
    <row r="6" spans="1:7">
      <c r="A6" s="53">
        <v>5</v>
      </c>
      <c r="B6" s="22">
        <v>9.2233483681047801</v>
      </c>
      <c r="C6" s="22">
        <v>9.7673035068146419</v>
      </c>
      <c r="D6" s="25"/>
      <c r="E6" s="23" t="s">
        <v>11</v>
      </c>
      <c r="F6" s="23">
        <v>4.2261494626121285</v>
      </c>
      <c r="G6" s="23">
        <v>4.3247409349313379</v>
      </c>
    </row>
    <row r="7" spans="1:7">
      <c r="A7" s="53">
        <v>6</v>
      </c>
      <c r="B7" s="22">
        <v>10.113354872155469</v>
      </c>
      <c r="C7" s="22">
        <v>8.8997456057404634</v>
      </c>
      <c r="D7" s="25"/>
      <c r="E7" s="23" t="s">
        <v>34</v>
      </c>
      <c r="F7" s="23">
        <v>20</v>
      </c>
      <c r="G7" s="23">
        <v>20</v>
      </c>
    </row>
    <row r="8" spans="1:7">
      <c r="A8" s="53">
        <v>7</v>
      </c>
      <c r="B8" s="22">
        <v>9.7575969246099703</v>
      </c>
      <c r="C8" s="22">
        <v>11.495118340244517</v>
      </c>
      <c r="D8" s="25"/>
      <c r="E8" s="23" t="s">
        <v>35</v>
      </c>
      <c r="F8" s="23">
        <v>4.2754451987717328</v>
      </c>
      <c r="G8" s="23"/>
    </row>
    <row r="9" spans="1:7">
      <c r="A9" s="53">
        <v>8</v>
      </c>
      <c r="B9" s="22">
        <v>11.068883648258634</v>
      </c>
      <c r="C9" s="22">
        <v>8.5672820912441239</v>
      </c>
      <c r="D9" s="25"/>
      <c r="E9" s="23" t="s">
        <v>36</v>
      </c>
      <c r="F9" s="23">
        <v>0</v>
      </c>
      <c r="G9" s="23"/>
    </row>
    <row r="10" spans="1:7">
      <c r="A10" s="53">
        <v>9</v>
      </c>
      <c r="B10" s="22">
        <v>8.0136635713279247</v>
      </c>
      <c r="C10" s="22">
        <v>13.236636985093355</v>
      </c>
      <c r="D10" s="25"/>
      <c r="E10" s="23" t="s">
        <v>37</v>
      </c>
      <c r="F10" s="23">
        <v>38</v>
      </c>
      <c r="G10" s="23"/>
    </row>
    <row r="11" spans="1:7">
      <c r="A11" s="53">
        <v>10</v>
      </c>
      <c r="B11" s="22">
        <v>10.852955963637214</v>
      </c>
      <c r="C11" s="22">
        <v>10.091906713350909</v>
      </c>
      <c r="D11" s="25"/>
      <c r="E11" s="23" t="s">
        <v>38</v>
      </c>
      <c r="F11" s="23">
        <v>-0.41870773545990625</v>
      </c>
      <c r="G11" s="23"/>
    </row>
    <row r="12" spans="1:7">
      <c r="A12" s="53">
        <v>11</v>
      </c>
      <c r="B12" s="22">
        <v>9.9553983798250556</v>
      </c>
      <c r="C12" s="22">
        <v>8.0531083565438166</v>
      </c>
      <c r="D12" s="25"/>
      <c r="E12" s="23" t="s">
        <v>39</v>
      </c>
      <c r="F12" s="23">
        <v>0.33889347452721352</v>
      </c>
      <c r="G12" s="23"/>
    </row>
    <row r="13" spans="1:7">
      <c r="A13" s="53">
        <v>12</v>
      </c>
      <c r="B13" s="22">
        <v>10.472452938993229</v>
      </c>
      <c r="C13" s="22">
        <v>8.6182342581741977</v>
      </c>
      <c r="D13" s="25"/>
      <c r="E13" s="23" t="s">
        <v>40</v>
      </c>
      <c r="F13" s="23">
        <v>1.6859544606360437</v>
      </c>
      <c r="G13" s="23"/>
    </row>
    <row r="14" spans="1:7">
      <c r="A14" s="53">
        <v>13</v>
      </c>
      <c r="B14" s="22">
        <v>8.6046054800681304</v>
      </c>
      <c r="C14" s="22">
        <v>7.8588994054007344</v>
      </c>
      <c r="D14" s="25"/>
      <c r="E14" s="23" t="s">
        <v>41</v>
      </c>
      <c r="F14" s="23">
        <v>0.67778694905442705</v>
      </c>
      <c r="G14" s="23"/>
    </row>
    <row r="15" spans="1:7" ht="15" thickBot="1">
      <c r="A15" s="53">
        <v>14</v>
      </c>
      <c r="B15" s="22">
        <v>11.956495907506905</v>
      </c>
      <c r="C15" s="22">
        <v>13.306004145997576</v>
      </c>
      <c r="D15" s="25"/>
      <c r="E15" s="24" t="s">
        <v>42</v>
      </c>
      <c r="F15" s="24">
        <v>2.0243941467155704</v>
      </c>
      <c r="G15" s="24"/>
    </row>
    <row r="16" spans="1:7">
      <c r="A16" s="53">
        <v>15</v>
      </c>
      <c r="B16" s="22">
        <v>11.067119228537194</v>
      </c>
      <c r="C16" s="22">
        <v>11.638618414290249</v>
      </c>
      <c r="D16" s="25"/>
      <c r="E16" s="47"/>
    </row>
    <row r="17" spans="1:5">
      <c r="A17" s="53">
        <v>16</v>
      </c>
      <c r="B17" s="22">
        <v>12.049719114438631</v>
      </c>
      <c r="C17" s="22">
        <v>10.748516413295874</v>
      </c>
      <c r="D17" s="47"/>
      <c r="E17" s="47"/>
    </row>
    <row r="18" spans="1:5">
      <c r="A18" s="53">
        <v>17</v>
      </c>
      <c r="B18" s="22">
        <v>10.595982783124782</v>
      </c>
      <c r="C18" s="22">
        <v>12.407400643278379</v>
      </c>
      <c r="D18" s="47"/>
      <c r="E18" s="47"/>
    </row>
    <row r="19" spans="1:5">
      <c r="A19" s="53">
        <v>18</v>
      </c>
      <c r="B19" s="22">
        <v>12.393253453192301</v>
      </c>
      <c r="C19" s="22">
        <v>9.8013117874506861</v>
      </c>
      <c r="D19" s="47"/>
      <c r="E19" s="47"/>
    </row>
    <row r="20" spans="1:5">
      <c r="A20" s="53">
        <v>19</v>
      </c>
      <c r="B20" s="22">
        <v>8.9702700986526906</v>
      </c>
      <c r="C20" s="22">
        <v>8.9777734299423173</v>
      </c>
      <c r="D20" s="47"/>
      <c r="E20" s="47"/>
    </row>
    <row r="21" spans="1:5">
      <c r="A21" s="53">
        <v>20</v>
      </c>
      <c r="B21" s="22">
        <v>6.3145637593697757</v>
      </c>
      <c r="C21" s="22">
        <v>8.4162013788591139</v>
      </c>
    </row>
  </sheetData>
  <mergeCells count="1"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1</vt:lpstr>
      <vt:lpstr>Zadanie 2</vt:lpstr>
      <vt:lpstr>Zadanie 3</vt:lpstr>
      <vt:lpstr>Zadanie 4</vt:lpstr>
      <vt:lpstr>Zadanie 5</vt:lpstr>
    </vt:vector>
  </TitlesOfParts>
  <Company>ASK SERVICE ZBIGNIEW SMOGUR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Zbigniew Smogur</cp:lastModifiedBy>
  <dcterms:created xsi:type="dcterms:W3CDTF">2007-07-22T19:41:50Z</dcterms:created>
  <dcterms:modified xsi:type="dcterms:W3CDTF">2008-01-10T20:57:25Z</dcterms:modified>
</cp:coreProperties>
</file>