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drawings/drawing13.xml" ContentType="application/vnd.openxmlformats-officedocument.drawingml.chartshapes+xml"/>
  <Override PartName="/xl/charts/chart27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25.xml" ContentType="application/vnd.openxmlformats-officedocument.drawingml.chart+xml"/>
  <Override PartName="/xl/drawings/drawing12.xml" ContentType="application/vnd.openxmlformats-officedocument.drawing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Default Extension="png" ContentType="image/png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drawings/drawing14.xml" ContentType="application/vnd.openxmlformats-officedocument.drawing+xml"/>
  <Override PartName="/xl/charts/chart28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4820" windowHeight="9915" firstSheet="10" activeTab="14"/>
  </bookViews>
  <sheets>
    <sheet name="Rys 4.1" sheetId="3" r:id="rId1"/>
    <sheet name="Rys 4.4" sheetId="4" r:id="rId2"/>
    <sheet name="Rys 4.5" sheetId="5" r:id="rId3"/>
    <sheet name="Rys 4.6" sheetId="6" r:id="rId4"/>
    <sheet name="Rys 4.9-11" sheetId="7" r:id="rId5"/>
    <sheet name="Rys 4.1214" sheetId="8" r:id="rId6"/>
    <sheet name="Rys 4.15" sheetId="9" r:id="rId7"/>
    <sheet name="Rys 4.16-17" sheetId="10" r:id="rId8"/>
    <sheet name="Rys 4.18" sheetId="11" r:id="rId9"/>
    <sheet name="Rys 4.20" sheetId="12" r:id="rId10"/>
    <sheet name="Rys 4.21-22" sheetId="13" r:id="rId11"/>
    <sheet name="Rys 4.23" sheetId="14" r:id="rId12"/>
    <sheet name="Rys 4.24" sheetId="15" r:id="rId13"/>
    <sheet name="Rys 4.25-28" sheetId="1" r:id="rId14"/>
    <sheet name="Rys 4.29" sheetId="16" r:id="rId15"/>
  </sheets>
  <calcPr calcId="124519"/>
</workbook>
</file>

<file path=xl/calcChain.xml><?xml version="1.0" encoding="utf-8"?>
<calcChain xmlns="http://schemas.openxmlformats.org/spreadsheetml/2006/main">
  <c r="E7" i="16"/>
  <c r="E6" s="1"/>
  <c r="E5" s="1"/>
  <c r="E8"/>
  <c r="E9"/>
  <c r="F6"/>
  <c r="F7"/>
  <c r="F8"/>
  <c r="F9"/>
  <c r="F5"/>
  <c r="F3"/>
  <c r="E3"/>
  <c r="F10"/>
  <c r="F4"/>
  <c r="F2"/>
  <c r="B6" i="15"/>
  <c r="B44" i="6"/>
  <c r="B42"/>
  <c r="B41"/>
  <c r="B45"/>
  <c r="B43"/>
  <c r="B6"/>
  <c r="B5"/>
  <c r="B4"/>
  <c r="B3"/>
  <c r="B2"/>
  <c r="C9" i="5"/>
  <c r="C10"/>
  <c r="C8"/>
  <c r="B7" i="1"/>
  <c r="B2"/>
  <c r="B4"/>
  <c r="B3"/>
</calcChain>
</file>

<file path=xl/sharedStrings.xml><?xml version="1.0" encoding="utf-8"?>
<sst xmlns="http://schemas.openxmlformats.org/spreadsheetml/2006/main" count="169" uniqueCount="88">
  <si>
    <t>Obszar</t>
  </si>
  <si>
    <t>Sprzedaż</t>
  </si>
  <si>
    <t>Columbia</t>
  </si>
  <si>
    <t>Greensboro</t>
  </si>
  <si>
    <t>Charlotte</t>
  </si>
  <si>
    <t>Savannah</t>
  </si>
  <si>
    <t>Jacksonville</t>
  </si>
  <si>
    <t>Cleveland</t>
  </si>
  <si>
    <t>Charleston</t>
  </si>
  <si>
    <t>Daytona</t>
  </si>
  <si>
    <t>Sprzedaż w roku</t>
  </si>
  <si>
    <t>Audytorzy, Excel dla</t>
  </si>
  <si>
    <t>Ucz się Excela od MrExcel'a</t>
  </si>
  <si>
    <t>Menadżer marketingu, Excel dla</t>
  </si>
  <si>
    <t>Operacje na danych w tablicach przestawnych</t>
  </si>
  <si>
    <t>Nauczyciele, Excel dla</t>
  </si>
  <si>
    <t>VBA i makra w Microsoft Excel</t>
  </si>
  <si>
    <t>Rok bieżący</t>
  </si>
  <si>
    <t>Rok ubiegły</t>
  </si>
  <si>
    <t>Tabele przestawne w Excelu.</t>
  </si>
  <si>
    <t>Operacje na danych w tabelach przestawnych</t>
  </si>
  <si>
    <t>Tabele i wykresy przestawne</t>
  </si>
  <si>
    <t>Kompletny przewodnik po tabelach przestawnych</t>
  </si>
  <si>
    <t>Tabele przestawne - recepty.</t>
  </si>
  <si>
    <t>A</t>
  </si>
  <si>
    <t>B</t>
  </si>
  <si>
    <t>C</t>
  </si>
  <si>
    <t>Koszt lasera</t>
  </si>
  <si>
    <t>CPU</t>
  </si>
  <si>
    <t>Wyświetlacz</t>
  </si>
  <si>
    <t>Klawiatura</t>
  </si>
  <si>
    <t>Inne</t>
  </si>
  <si>
    <t>Pozostałe koszty</t>
  </si>
  <si>
    <t>Marka</t>
  </si>
  <si>
    <t>Buick Ranier</t>
  </si>
  <si>
    <t>Cadillac Escalade</t>
  </si>
  <si>
    <t>Ford Escape Hybrid</t>
  </si>
  <si>
    <t>Hummer H3</t>
  </si>
  <si>
    <t>land Rover LRB</t>
  </si>
  <si>
    <t>hgw</t>
  </si>
  <si>
    <t>PTDC</t>
  </si>
  <si>
    <t>PTVB</t>
  </si>
  <si>
    <t>PTPC</t>
  </si>
  <si>
    <t>PTJW</t>
  </si>
  <si>
    <t>PTDD</t>
  </si>
  <si>
    <t>Ceny składników</t>
  </si>
  <si>
    <t>Generator lasera</t>
  </si>
  <si>
    <t>WiFi</t>
  </si>
  <si>
    <t>Wyświetlacz 16 linii</t>
  </si>
  <si>
    <t>Klawiatura z osprzętem</t>
  </si>
  <si>
    <t>Pozostałe składniki i montaż</t>
  </si>
  <si>
    <t>Obudowa XFV/L</t>
  </si>
  <si>
    <t>NaszaFirma</t>
  </si>
  <si>
    <t>FirmaA</t>
  </si>
  <si>
    <t>FirmaB</t>
  </si>
  <si>
    <t>Logo PHU</t>
  </si>
  <si>
    <t>Przedsiębiorstwo przerobu Surowców Wtórnych</t>
  </si>
  <si>
    <t>KOREKS s. c.</t>
  </si>
  <si>
    <t>Vintage Sp. z o.o.</t>
  </si>
  <si>
    <t>Ochrona 24 - FU</t>
  </si>
  <si>
    <t>Przedsiębioorstwo OKTOS</t>
  </si>
  <si>
    <t>Biuro PODRÓŻNICZEK</t>
  </si>
  <si>
    <t>Sprzedaż Komputerów s.c.</t>
  </si>
  <si>
    <t>Kaloria - Doradztwo żywieniowe</t>
  </si>
  <si>
    <t>Herbaty i Kawy Świata Sp. z o.o.</t>
  </si>
  <si>
    <t>Tartak Drzazga i Synowie</t>
  </si>
  <si>
    <t>Wytwórnia Papierów Higienicznych SA</t>
  </si>
  <si>
    <t>Firma Hybryda SA</t>
  </si>
  <si>
    <t>Firma KIKA</t>
  </si>
  <si>
    <t>Dom Mody Amadeusz</t>
  </si>
  <si>
    <t>Hosting Polska Sp. z o.o.</t>
  </si>
  <si>
    <t>BUDOWLANKA - Hurtownie SA</t>
  </si>
  <si>
    <t>Zakłady Przemysłu Cukierniczego FALA</t>
  </si>
  <si>
    <t>EDU-JAZDA Sp. z o.o.</t>
  </si>
  <si>
    <t xml:space="preserve">Produkcja Mebli ALL4Office </t>
  </si>
  <si>
    <t>Nazwa firmy</t>
  </si>
  <si>
    <t>16 małych klientów</t>
  </si>
  <si>
    <t>Wartość oferty</t>
  </si>
  <si>
    <t>Rabat handlowy</t>
  </si>
  <si>
    <t>Przychód netto</t>
  </si>
  <si>
    <t>Koszty dystrybucji</t>
  </si>
  <si>
    <t>Koszty kooperacji</t>
  </si>
  <si>
    <t>Inne koszty stałe</t>
  </si>
  <si>
    <t>Tantiemy</t>
  </si>
  <si>
    <t>Wyjazdy</t>
  </si>
  <si>
    <t>Zysk</t>
  </si>
  <si>
    <t>Widoczny</t>
  </si>
  <si>
    <t>Niewidoczny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</si>
</sst>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'Rys 4.1'!$B$1</c:f>
              <c:strCache>
                <c:ptCount val="1"/>
                <c:pt idx="0">
                  <c:v>Sprzedaż w roku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'Rys 4.1'!$A$2:$A$7</c:f>
              <c:strCache>
                <c:ptCount val="6"/>
                <c:pt idx="0">
                  <c:v>VBA i makra w Microsoft Excel</c:v>
                </c:pt>
                <c:pt idx="1">
                  <c:v>Nauczyciele, Excel dla</c:v>
                </c:pt>
                <c:pt idx="2">
                  <c:v>Operacje na danych w tablicach przestawnych</c:v>
                </c:pt>
                <c:pt idx="3">
                  <c:v>Menadżer marketingu, Excel dla</c:v>
                </c:pt>
                <c:pt idx="4">
                  <c:v>Ucz się Excela od MrExcel'a</c:v>
                </c:pt>
                <c:pt idx="5">
                  <c:v>Audytorzy, Excel dla</c:v>
                </c:pt>
              </c:strCache>
            </c:strRef>
          </c:cat>
          <c:val>
            <c:numRef>
              <c:f>'Rys 4.1'!$B$2:$B$7</c:f>
              <c:numCache>
                <c:formatCode>General</c:formatCode>
                <c:ptCount val="6"/>
                <c:pt idx="0">
                  <c:v>50000</c:v>
                </c:pt>
                <c:pt idx="1">
                  <c:v>15000</c:v>
                </c:pt>
                <c:pt idx="2">
                  <c:v>100000</c:v>
                </c:pt>
                <c:pt idx="3">
                  <c:v>10000</c:v>
                </c:pt>
                <c:pt idx="4">
                  <c:v>65000</c:v>
                </c:pt>
                <c:pt idx="5">
                  <c:v>3000</c:v>
                </c:pt>
              </c:numCache>
            </c:numRef>
          </c:val>
        </c:ser>
        <c:axId val="64853120"/>
        <c:axId val="64854656"/>
      </c:barChart>
      <c:catAx>
        <c:axId val="64853120"/>
        <c:scaling>
          <c:orientation val="minMax"/>
        </c:scaling>
        <c:axPos val="l"/>
        <c:tickLblPos val="nextTo"/>
        <c:crossAx val="64854656"/>
        <c:crosses val="autoZero"/>
        <c:auto val="1"/>
        <c:lblAlgn val="ctr"/>
        <c:lblOffset val="100"/>
      </c:catAx>
      <c:valAx>
        <c:axId val="64854656"/>
        <c:scaling>
          <c:orientation val="minMax"/>
        </c:scaling>
        <c:delete val="1"/>
        <c:axPos val="b"/>
        <c:numFmt formatCode="General" sourceLinked="1"/>
        <c:tickLblPos val="none"/>
        <c:crossAx val="64853120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'Rys 4.1214'!$B$1</c:f>
              <c:strCache>
                <c:ptCount val="1"/>
                <c:pt idx="0">
                  <c:v>Ceny składników</c:v>
                </c:pt>
              </c:strCache>
            </c:strRef>
          </c:tx>
          <c:dLbls>
            <c:dLblPos val="outEnd"/>
            <c:showVal val="1"/>
            <c:showCatName val="1"/>
            <c:separator> </c:separator>
            <c:showLeaderLines val="1"/>
          </c:dLbls>
          <c:cat>
            <c:strRef>
              <c:f>'Rys 4.1214'!$A$2:$A$8</c:f>
              <c:strCache>
                <c:ptCount val="7"/>
                <c:pt idx="0">
                  <c:v>Generator lasera</c:v>
                </c:pt>
                <c:pt idx="1">
                  <c:v>WiFi</c:v>
                </c:pt>
                <c:pt idx="2">
                  <c:v>CPU</c:v>
                </c:pt>
                <c:pt idx="3">
                  <c:v>Wyświetlacz 16 linii</c:v>
                </c:pt>
                <c:pt idx="4">
                  <c:v>Obudowa XFV/L</c:v>
                </c:pt>
                <c:pt idx="5">
                  <c:v>Klawiatura z osprzętem</c:v>
                </c:pt>
                <c:pt idx="6">
                  <c:v>Pozostałe składniki i montaż</c:v>
                </c:pt>
              </c:strCache>
            </c:strRef>
          </c:cat>
          <c:val>
            <c:numRef>
              <c:f>'Rys 4.1214'!$B$2:$B$8</c:f>
              <c:numCache>
                <c:formatCode>General</c:formatCode>
                <c:ptCount val="7"/>
                <c:pt idx="0">
                  <c:v>145</c:v>
                </c:pt>
                <c:pt idx="1">
                  <c:v>129</c:v>
                </c:pt>
                <c:pt idx="2">
                  <c:v>125</c:v>
                </c:pt>
                <c:pt idx="3">
                  <c:v>89</c:v>
                </c:pt>
                <c:pt idx="4">
                  <c:v>24</c:v>
                </c:pt>
                <c:pt idx="5">
                  <c:v>14</c:v>
                </c:pt>
                <c:pt idx="6">
                  <c:v>161</c:v>
                </c:pt>
              </c:numCache>
            </c:numRef>
          </c:val>
        </c:ser>
        <c:firstSliceAng val="195"/>
      </c:pie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'Rys 4.15'!$B$1</c:f>
              <c:strCache>
                <c:ptCount val="1"/>
                <c:pt idx="0">
                  <c:v>Ceny składników</c:v>
                </c:pt>
              </c:strCache>
            </c:strRef>
          </c:tx>
          <c:explosion val="14"/>
          <c:dLbls>
            <c:dLbl>
              <c:idx val="5"/>
              <c:layout>
                <c:manualLayout>
                  <c:x val="-4.1025641025641033E-2"/>
                  <c:y val="-9.0534979423868428E-2"/>
                </c:manualLayout>
              </c:layout>
              <c:dLblPos val="outEnd"/>
              <c:showVal val="1"/>
              <c:showCatName val="1"/>
              <c:separator> </c:separator>
            </c:dLbl>
            <c:dLblPos val="outEnd"/>
            <c:showVal val="1"/>
            <c:showCatName val="1"/>
            <c:separator> </c:separator>
            <c:showLeaderLines val="1"/>
          </c:dLbls>
          <c:cat>
            <c:strRef>
              <c:f>'Rys 4.15'!$A$2:$A$8</c:f>
              <c:strCache>
                <c:ptCount val="7"/>
                <c:pt idx="0">
                  <c:v>Generator lasera</c:v>
                </c:pt>
                <c:pt idx="1">
                  <c:v>WiFi</c:v>
                </c:pt>
                <c:pt idx="2">
                  <c:v>CPU</c:v>
                </c:pt>
                <c:pt idx="3">
                  <c:v>Wyświetlacz 16 linii</c:v>
                </c:pt>
                <c:pt idx="4">
                  <c:v>Obudowa XFV/L</c:v>
                </c:pt>
                <c:pt idx="5">
                  <c:v>Klawiatura z osprzętem</c:v>
                </c:pt>
                <c:pt idx="6">
                  <c:v>Pozostałe składniki i montaż</c:v>
                </c:pt>
              </c:strCache>
            </c:strRef>
          </c:cat>
          <c:val>
            <c:numRef>
              <c:f>'Rys 4.15'!$B$2:$B$8</c:f>
              <c:numCache>
                <c:formatCode>General</c:formatCode>
                <c:ptCount val="7"/>
                <c:pt idx="0">
                  <c:v>145</c:v>
                </c:pt>
                <c:pt idx="1">
                  <c:v>129</c:v>
                </c:pt>
                <c:pt idx="2">
                  <c:v>125</c:v>
                </c:pt>
                <c:pt idx="3">
                  <c:v>89</c:v>
                </c:pt>
                <c:pt idx="4">
                  <c:v>24</c:v>
                </c:pt>
                <c:pt idx="5">
                  <c:v>14</c:v>
                </c:pt>
                <c:pt idx="6">
                  <c:v>161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r">
              <a:defRPr/>
            </a:pPr>
            <a:r>
              <a:rPr lang="en-US"/>
              <a:t>Rozbicie = 50%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'Rys 4.15'!$B$1</c:f>
              <c:strCache>
                <c:ptCount val="1"/>
                <c:pt idx="0">
                  <c:v>Ceny składników</c:v>
                </c:pt>
              </c:strCache>
            </c:strRef>
          </c:tx>
          <c:explosion val="51"/>
          <c:dLbls>
            <c:dLbl>
              <c:idx val="5"/>
              <c:layout>
                <c:manualLayout>
                  <c:x val="-4.1025641025641033E-2"/>
                  <c:y val="-9.0534979423868484E-2"/>
                </c:manualLayout>
              </c:layout>
              <c:dLblPos val="outEnd"/>
              <c:showVal val="1"/>
              <c:showCatName val="1"/>
              <c:separator> </c:separator>
            </c:dLbl>
            <c:dLblPos val="outEnd"/>
            <c:showVal val="1"/>
            <c:showCatName val="1"/>
            <c:separator> </c:separator>
            <c:showLeaderLines val="1"/>
          </c:dLbls>
          <c:cat>
            <c:strRef>
              <c:f>'Rys 4.15'!$A$2:$A$8</c:f>
              <c:strCache>
                <c:ptCount val="7"/>
                <c:pt idx="0">
                  <c:v>Generator lasera</c:v>
                </c:pt>
                <c:pt idx="1">
                  <c:v>WiFi</c:v>
                </c:pt>
                <c:pt idx="2">
                  <c:v>CPU</c:v>
                </c:pt>
                <c:pt idx="3">
                  <c:v>Wyświetlacz 16 linii</c:v>
                </c:pt>
                <c:pt idx="4">
                  <c:v>Obudowa XFV/L</c:v>
                </c:pt>
                <c:pt idx="5">
                  <c:v>Klawiatura z osprzętem</c:v>
                </c:pt>
                <c:pt idx="6">
                  <c:v>Pozostałe składniki i montaż</c:v>
                </c:pt>
              </c:strCache>
            </c:strRef>
          </c:cat>
          <c:val>
            <c:numRef>
              <c:f>'Rys 4.15'!$B$2:$B$8</c:f>
              <c:numCache>
                <c:formatCode>General</c:formatCode>
                <c:ptCount val="7"/>
                <c:pt idx="0">
                  <c:v>145</c:v>
                </c:pt>
                <c:pt idx="1">
                  <c:v>129</c:v>
                </c:pt>
                <c:pt idx="2">
                  <c:v>125</c:v>
                </c:pt>
                <c:pt idx="3">
                  <c:v>89</c:v>
                </c:pt>
                <c:pt idx="4">
                  <c:v>24</c:v>
                </c:pt>
                <c:pt idx="5">
                  <c:v>14</c:v>
                </c:pt>
                <c:pt idx="6">
                  <c:v>161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Rozbicie = 400%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'Rys 4.15'!$B$1</c:f>
              <c:strCache>
                <c:ptCount val="1"/>
                <c:pt idx="0">
                  <c:v>Ceny składników</c:v>
                </c:pt>
              </c:strCache>
            </c:strRef>
          </c:tx>
          <c:explosion val="400"/>
          <c:dLbls>
            <c:dLbl>
              <c:idx val="5"/>
              <c:layout>
                <c:manualLayout>
                  <c:x val="-4.1025641025641033E-2"/>
                  <c:y val="-9.0534979423868484E-2"/>
                </c:manualLayout>
              </c:layout>
              <c:dLblPos val="outEnd"/>
              <c:showVal val="1"/>
              <c:showCatName val="1"/>
              <c:separator> </c:separator>
            </c:dLbl>
            <c:dLblPos val="outEnd"/>
            <c:showVal val="1"/>
            <c:showCatName val="1"/>
            <c:separator> </c:separator>
            <c:showLeaderLines val="1"/>
          </c:dLbls>
          <c:cat>
            <c:strRef>
              <c:f>'Rys 4.15'!$A$2:$A$8</c:f>
              <c:strCache>
                <c:ptCount val="7"/>
                <c:pt idx="0">
                  <c:v>Generator lasera</c:v>
                </c:pt>
                <c:pt idx="1">
                  <c:v>WiFi</c:v>
                </c:pt>
                <c:pt idx="2">
                  <c:v>CPU</c:v>
                </c:pt>
                <c:pt idx="3">
                  <c:v>Wyświetlacz 16 linii</c:v>
                </c:pt>
                <c:pt idx="4">
                  <c:v>Obudowa XFV/L</c:v>
                </c:pt>
                <c:pt idx="5">
                  <c:v>Klawiatura z osprzętem</c:v>
                </c:pt>
                <c:pt idx="6">
                  <c:v>Pozostałe składniki i montaż</c:v>
                </c:pt>
              </c:strCache>
            </c:strRef>
          </c:cat>
          <c:val>
            <c:numRef>
              <c:f>'Rys 4.15'!$B$2:$B$8</c:f>
              <c:numCache>
                <c:formatCode>General</c:formatCode>
                <c:ptCount val="7"/>
                <c:pt idx="0">
                  <c:v>145</c:v>
                </c:pt>
                <c:pt idx="1">
                  <c:v>129</c:v>
                </c:pt>
                <c:pt idx="2">
                  <c:v>125</c:v>
                </c:pt>
                <c:pt idx="3">
                  <c:v>89</c:v>
                </c:pt>
                <c:pt idx="4">
                  <c:v>24</c:v>
                </c:pt>
                <c:pt idx="5">
                  <c:v>14</c:v>
                </c:pt>
                <c:pt idx="6">
                  <c:v>161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Rozbicie = 100%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'Rys 4.15'!$B$1</c:f>
              <c:strCache>
                <c:ptCount val="1"/>
                <c:pt idx="0">
                  <c:v>Ceny składników</c:v>
                </c:pt>
              </c:strCache>
            </c:strRef>
          </c:tx>
          <c:explosion val="100"/>
          <c:dLbls>
            <c:dLbl>
              <c:idx val="5"/>
              <c:layout>
                <c:manualLayout>
                  <c:x val="-4.1025641025641033E-2"/>
                  <c:y val="-9.0534979423868484E-2"/>
                </c:manualLayout>
              </c:layout>
              <c:dLblPos val="outEnd"/>
              <c:showVal val="1"/>
              <c:showCatName val="1"/>
              <c:separator> </c:separator>
            </c:dLbl>
            <c:dLblPos val="outEnd"/>
            <c:showVal val="1"/>
            <c:showCatName val="1"/>
            <c:separator> </c:separator>
            <c:showLeaderLines val="1"/>
          </c:dLbls>
          <c:cat>
            <c:strRef>
              <c:f>'Rys 4.15'!$A$2:$A$8</c:f>
              <c:strCache>
                <c:ptCount val="7"/>
                <c:pt idx="0">
                  <c:v>Generator lasera</c:v>
                </c:pt>
                <c:pt idx="1">
                  <c:v>WiFi</c:v>
                </c:pt>
                <c:pt idx="2">
                  <c:v>CPU</c:v>
                </c:pt>
                <c:pt idx="3">
                  <c:v>Wyświetlacz 16 linii</c:v>
                </c:pt>
                <c:pt idx="4">
                  <c:v>Obudowa XFV/L</c:v>
                </c:pt>
                <c:pt idx="5">
                  <c:v>Klawiatura z osprzętem</c:v>
                </c:pt>
                <c:pt idx="6">
                  <c:v>Pozostałe składniki i montaż</c:v>
                </c:pt>
              </c:strCache>
            </c:strRef>
          </c:cat>
          <c:val>
            <c:numRef>
              <c:f>'Rys 4.15'!$B$2:$B$8</c:f>
              <c:numCache>
                <c:formatCode>General</c:formatCode>
                <c:ptCount val="7"/>
                <c:pt idx="0">
                  <c:v>145</c:v>
                </c:pt>
                <c:pt idx="1">
                  <c:v>129</c:v>
                </c:pt>
                <c:pt idx="2">
                  <c:v>125</c:v>
                </c:pt>
                <c:pt idx="3">
                  <c:v>89</c:v>
                </c:pt>
                <c:pt idx="4">
                  <c:v>24</c:v>
                </c:pt>
                <c:pt idx="5">
                  <c:v>14</c:v>
                </c:pt>
                <c:pt idx="6">
                  <c:v>161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/>
            </a:pPr>
            <a:r>
              <a:rPr lang="en-US" sz="1600"/>
              <a:t>Brak </a:t>
            </a:r>
            <a:r>
              <a:rPr lang="pl-PL" sz="1600"/>
              <a:t>o</a:t>
            </a:r>
            <a:r>
              <a:rPr lang="en-US" sz="1600"/>
              <a:t>bud</a:t>
            </a:r>
            <a:r>
              <a:rPr lang="pl-PL" sz="1600"/>
              <a:t>ów</a:t>
            </a:r>
            <a:r>
              <a:rPr lang="en-US" sz="1600"/>
              <a:t> </a:t>
            </a:r>
            <a:r>
              <a:rPr lang="pl-PL" sz="1600" baseline="0"/>
              <a:t>- cena</a:t>
            </a:r>
            <a:r>
              <a:rPr lang="en-US" sz="1600"/>
              <a:t> 24 zł</a:t>
            </a:r>
            <a:r>
              <a:rPr lang="pl-PL" sz="1600"/>
              <a:t>/szt.</a:t>
            </a:r>
            <a:r>
              <a:rPr lang="pl-PL" sz="1600" baseline="0"/>
              <a:t> - </a:t>
            </a:r>
            <a:r>
              <a:rPr lang="pl-PL" sz="1600"/>
              <a:t>wstrzymał </a:t>
            </a:r>
          </a:p>
          <a:p>
            <a:pPr algn="l">
              <a:defRPr/>
            </a:pPr>
            <a:r>
              <a:rPr lang="pl-PL" sz="1600"/>
              <a:t>realizację</a:t>
            </a:r>
            <a:r>
              <a:rPr lang="pl-PL" sz="1600" baseline="0"/>
              <a:t> zamówienia o wartości 17 mln z</a:t>
            </a:r>
            <a:r>
              <a:rPr lang="pl-PL" baseline="0"/>
              <a:t>ł</a:t>
            </a:r>
            <a:endParaRPr lang="en-US"/>
          </a:p>
        </c:rich>
      </c:tx>
      <c:layout>
        <c:manualLayout>
          <c:xMode val="edge"/>
          <c:yMode val="edge"/>
          <c:x val="3.3854137085323401E-2"/>
          <c:y val="7.6438805805012083E-3"/>
        </c:manualLayout>
      </c:layout>
    </c:title>
    <c:plotArea>
      <c:layout/>
      <c:pieChart>
        <c:varyColors val="1"/>
        <c:ser>
          <c:idx val="0"/>
          <c:order val="0"/>
          <c:tx>
            <c:strRef>
              <c:f>'Rys 4.16-17'!$B$1</c:f>
              <c:strCache>
                <c:ptCount val="1"/>
                <c:pt idx="0">
                  <c:v>Ceny składników</c:v>
                </c:pt>
              </c:strCache>
            </c:strRef>
          </c:tx>
          <c:dPt>
            <c:idx val="4"/>
            <c:explosion val="33"/>
          </c:dPt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Obudowa XFV/L 24zł</a:t>
                    </a:r>
                  </a:p>
                </c:rich>
              </c:tx>
              <c:dLblPos val="outEnd"/>
              <c:showVal val="1"/>
              <c:showCatName val="1"/>
              <c:separator> </c:separator>
            </c:dLbl>
            <c:dLbl>
              <c:idx val="5"/>
              <c:layout>
                <c:manualLayout>
                  <c:x val="7.2222222222222271E-2"/>
                  <c:y val="0.10185185185185186"/>
                </c:manualLayout>
              </c:layout>
              <c:dLblPos val="outEnd"/>
              <c:showVal val="1"/>
              <c:showCatName val="1"/>
              <c:separator> </c:separator>
            </c:dLbl>
            <c:numFmt formatCode="#,##0\ &quot;zł&quot;" sourceLinked="0"/>
            <c:dLblPos val="outEnd"/>
            <c:showVal val="1"/>
            <c:showCatName val="1"/>
            <c:separator> </c:separator>
            <c:showLeaderLines val="1"/>
          </c:dLbls>
          <c:cat>
            <c:strRef>
              <c:f>'Rys 4.16-17'!$A$2:$A$8</c:f>
              <c:strCache>
                <c:ptCount val="7"/>
                <c:pt idx="0">
                  <c:v>Generator lasera</c:v>
                </c:pt>
                <c:pt idx="1">
                  <c:v>WiFi</c:v>
                </c:pt>
                <c:pt idx="2">
                  <c:v>CPU</c:v>
                </c:pt>
                <c:pt idx="3">
                  <c:v>Wyświetlacz 16 linii</c:v>
                </c:pt>
                <c:pt idx="4">
                  <c:v>Obudowa XFV/L</c:v>
                </c:pt>
                <c:pt idx="5">
                  <c:v>Klawiatura z osprzętem</c:v>
                </c:pt>
                <c:pt idx="6">
                  <c:v>Pozostałe składniki i montaż</c:v>
                </c:pt>
              </c:strCache>
            </c:strRef>
          </c:cat>
          <c:val>
            <c:numRef>
              <c:f>'Rys 4.16-17'!$B$2:$B$8</c:f>
              <c:numCache>
                <c:formatCode>General</c:formatCode>
                <c:ptCount val="7"/>
                <c:pt idx="0">
                  <c:v>145</c:v>
                </c:pt>
                <c:pt idx="1">
                  <c:v>129</c:v>
                </c:pt>
                <c:pt idx="2">
                  <c:v>125</c:v>
                </c:pt>
                <c:pt idx="3">
                  <c:v>89</c:v>
                </c:pt>
                <c:pt idx="4">
                  <c:v>24</c:v>
                </c:pt>
                <c:pt idx="5">
                  <c:v>14</c:v>
                </c:pt>
                <c:pt idx="6">
                  <c:v>161</c:v>
                </c:pt>
              </c:numCache>
            </c:numRef>
          </c:val>
        </c:ser>
        <c:firstSliceAng val="189"/>
      </c:pieChart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/>
            </a:pPr>
            <a:r>
              <a:rPr lang="en-US" sz="1600"/>
              <a:t>Brak </a:t>
            </a:r>
            <a:r>
              <a:rPr lang="pl-PL" sz="1600"/>
              <a:t>o</a:t>
            </a:r>
            <a:r>
              <a:rPr lang="en-US" sz="1600"/>
              <a:t>bud</a:t>
            </a:r>
            <a:r>
              <a:rPr lang="pl-PL" sz="1600"/>
              <a:t>ów</a:t>
            </a:r>
            <a:r>
              <a:rPr lang="en-US" sz="1600"/>
              <a:t> </a:t>
            </a:r>
            <a:r>
              <a:rPr lang="pl-PL" sz="1600" baseline="0"/>
              <a:t>- cena</a:t>
            </a:r>
            <a:r>
              <a:rPr lang="en-US" sz="1600"/>
              <a:t> 24 zł</a:t>
            </a:r>
            <a:r>
              <a:rPr lang="pl-PL" sz="1600"/>
              <a:t>/szt.</a:t>
            </a:r>
            <a:r>
              <a:rPr lang="pl-PL" sz="1600" baseline="0"/>
              <a:t> - </a:t>
            </a:r>
            <a:r>
              <a:rPr lang="pl-PL" sz="1600"/>
              <a:t>wstrzymał </a:t>
            </a:r>
          </a:p>
          <a:p>
            <a:pPr algn="l">
              <a:defRPr/>
            </a:pPr>
            <a:r>
              <a:rPr lang="pl-PL" sz="1600"/>
              <a:t>realizację</a:t>
            </a:r>
            <a:r>
              <a:rPr lang="pl-PL" sz="1600" baseline="0"/>
              <a:t> zamówienia o wartości 17 mln z</a:t>
            </a:r>
            <a:r>
              <a:rPr lang="pl-PL" baseline="0"/>
              <a:t>ł</a:t>
            </a:r>
            <a:endParaRPr lang="en-US"/>
          </a:p>
        </c:rich>
      </c:tx>
      <c:layout>
        <c:manualLayout>
          <c:xMode val="edge"/>
          <c:yMode val="edge"/>
          <c:x val="3.3854137085323421E-2"/>
          <c:y val="7.6438805805012083E-3"/>
        </c:manualLayout>
      </c:layout>
    </c:title>
    <c:plotArea>
      <c:layout/>
      <c:pieChart>
        <c:varyColors val="1"/>
        <c:ser>
          <c:idx val="0"/>
          <c:order val="0"/>
          <c:tx>
            <c:strRef>
              <c:f>'Rys 4.16-17'!$B$1</c:f>
              <c:strCache>
                <c:ptCount val="1"/>
                <c:pt idx="0">
                  <c:v>Ceny składników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dPt>
            <c:idx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Obudowa XFV/L 24zł</a:t>
                    </a:r>
                  </a:p>
                </c:rich>
              </c:tx>
              <c:dLblPos val="outEnd"/>
              <c:showVal val="1"/>
              <c:showCatName val="1"/>
              <c:separator> </c:separator>
            </c:dLbl>
            <c:dLbl>
              <c:idx val="5"/>
              <c:layout>
                <c:manualLayout>
                  <c:x val="7.2222222222222299E-2"/>
                  <c:y val="0.10185185185185186"/>
                </c:manualLayout>
              </c:layout>
              <c:dLblPos val="outEnd"/>
              <c:showVal val="1"/>
              <c:showCatName val="1"/>
              <c:separator> </c:separator>
            </c:dLbl>
            <c:numFmt formatCode="#,##0\ &quot;zł&quot;" sourceLinked="0"/>
            <c:dLblPos val="outEnd"/>
            <c:showVal val="1"/>
            <c:showCatName val="1"/>
            <c:separator> </c:separator>
            <c:showLeaderLines val="1"/>
          </c:dLbls>
          <c:cat>
            <c:strRef>
              <c:f>'Rys 4.16-17'!$A$2:$A$8</c:f>
              <c:strCache>
                <c:ptCount val="7"/>
                <c:pt idx="0">
                  <c:v>Generator lasera</c:v>
                </c:pt>
                <c:pt idx="1">
                  <c:v>WiFi</c:v>
                </c:pt>
                <c:pt idx="2">
                  <c:v>CPU</c:v>
                </c:pt>
                <c:pt idx="3">
                  <c:v>Wyświetlacz 16 linii</c:v>
                </c:pt>
                <c:pt idx="4">
                  <c:v>Obudowa XFV/L</c:v>
                </c:pt>
                <c:pt idx="5">
                  <c:v>Klawiatura z osprzętem</c:v>
                </c:pt>
                <c:pt idx="6">
                  <c:v>Pozostałe składniki i montaż</c:v>
                </c:pt>
              </c:strCache>
            </c:strRef>
          </c:cat>
          <c:val>
            <c:numRef>
              <c:f>'Rys 4.16-17'!$B$2:$B$8</c:f>
              <c:numCache>
                <c:formatCode>General</c:formatCode>
                <c:ptCount val="7"/>
                <c:pt idx="0">
                  <c:v>145</c:v>
                </c:pt>
                <c:pt idx="1">
                  <c:v>129</c:v>
                </c:pt>
                <c:pt idx="2">
                  <c:v>125</c:v>
                </c:pt>
                <c:pt idx="3">
                  <c:v>89</c:v>
                </c:pt>
                <c:pt idx="4">
                  <c:v>24</c:v>
                </c:pt>
                <c:pt idx="5">
                  <c:v>14</c:v>
                </c:pt>
                <c:pt idx="6">
                  <c:v>161</c:v>
                </c:pt>
              </c:numCache>
            </c:numRef>
          </c:val>
        </c:ser>
        <c:firstSliceAng val="189"/>
      </c:pie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'Rys 4.18'!$B$1</c:f>
              <c:strCache>
                <c:ptCount val="1"/>
                <c:pt idx="0">
                  <c:v>2005</c:v>
                </c:pt>
              </c:strCache>
            </c:strRef>
          </c:tx>
          <c:dPt>
            <c:idx val="0"/>
            <c:spPr>
              <a:solidFill>
                <a:schemeClr val="tx1"/>
              </a:solidFill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</c:spPr>
          </c:dPt>
          <c:dPt>
            <c:idx val="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Lbls>
            <c:dLblPos val="outEnd"/>
            <c:showCatName val="1"/>
            <c:showPercent val="1"/>
            <c:separator> </c:separator>
            <c:showLeaderLines val="1"/>
          </c:dLbls>
          <c:cat>
            <c:strRef>
              <c:f>'Rys 4.18'!$A$2:$A$4</c:f>
              <c:strCache>
                <c:ptCount val="3"/>
                <c:pt idx="0">
                  <c:v>NaszaFirma</c:v>
                </c:pt>
                <c:pt idx="1">
                  <c:v>FirmaA</c:v>
                </c:pt>
                <c:pt idx="2">
                  <c:v>FirmaB</c:v>
                </c:pt>
              </c:strCache>
            </c:strRef>
          </c:cat>
          <c:val>
            <c:numRef>
              <c:f>'Rys 4.18'!$B$2:$B$4</c:f>
              <c:numCache>
                <c:formatCode>General</c:formatCode>
                <c:ptCount val="3"/>
                <c:pt idx="0">
                  <c:v>28</c:v>
                </c:pt>
                <c:pt idx="1">
                  <c:v>30</c:v>
                </c:pt>
                <c:pt idx="2">
                  <c:v>42</c:v>
                </c:pt>
              </c:numCache>
            </c:numRef>
          </c:val>
        </c:ser>
        <c:firstSliceAng val="0"/>
      </c:pieChart>
    </c:plotArea>
    <c:plotVisOnly val="1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'Rys 4.18'!$B$7</c:f>
              <c:strCache>
                <c:ptCount val="1"/>
                <c:pt idx="0">
                  <c:v>2006</c:v>
                </c:pt>
              </c:strCache>
            </c:strRef>
          </c:tx>
          <c:dPt>
            <c:idx val="0"/>
            <c:spPr>
              <a:solidFill>
                <a:schemeClr val="tx1"/>
              </a:solidFill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</c:spPr>
          </c:dPt>
          <c:dPt>
            <c:idx val="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Lbls>
            <c:dLblPos val="outEnd"/>
            <c:showCatName val="1"/>
            <c:showPercent val="1"/>
            <c:separator> </c:separator>
            <c:showLeaderLines val="1"/>
          </c:dLbls>
          <c:cat>
            <c:strRef>
              <c:f>'Rys 4.18'!$A$8:$A$10</c:f>
              <c:strCache>
                <c:ptCount val="3"/>
                <c:pt idx="0">
                  <c:v>NaszaFirma</c:v>
                </c:pt>
                <c:pt idx="1">
                  <c:v>FirmaA</c:v>
                </c:pt>
                <c:pt idx="2">
                  <c:v>FirmaB</c:v>
                </c:pt>
              </c:strCache>
            </c:strRef>
          </c:cat>
          <c:val>
            <c:numRef>
              <c:f>'Rys 4.18'!$B$8:$B$10</c:f>
              <c:numCache>
                <c:formatCode>General</c:formatCode>
                <c:ptCount val="3"/>
                <c:pt idx="0">
                  <c:v>35</c:v>
                </c:pt>
                <c:pt idx="1">
                  <c:v>30</c:v>
                </c:pt>
                <c:pt idx="2">
                  <c:v>35</c:v>
                </c:pt>
              </c:numCache>
            </c:numRef>
          </c:val>
        </c:ser>
        <c:firstSliceAng val="0"/>
      </c:pieChart>
    </c:plotArea>
    <c:plotVisOnly val="1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'Rys 4.18'!$B$14</c:f>
              <c:strCache>
                <c:ptCount val="1"/>
                <c:pt idx="0">
                  <c:v>2007</c:v>
                </c:pt>
              </c:strCache>
            </c:strRef>
          </c:tx>
          <c:dPt>
            <c:idx val="0"/>
            <c:spPr>
              <a:solidFill>
                <a:schemeClr val="tx1"/>
              </a:solidFill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</c:spPr>
          </c:dPt>
          <c:dPt>
            <c:idx val="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Lbls>
            <c:dLblPos val="outEnd"/>
            <c:showCatName val="1"/>
            <c:showPercent val="1"/>
            <c:separator> </c:separator>
            <c:showLeaderLines val="1"/>
          </c:dLbls>
          <c:cat>
            <c:strRef>
              <c:f>'Rys 4.18'!$A$15:$A$17</c:f>
              <c:strCache>
                <c:ptCount val="3"/>
                <c:pt idx="0">
                  <c:v>NaszaFirma</c:v>
                </c:pt>
                <c:pt idx="1">
                  <c:v>FirmaA</c:v>
                </c:pt>
                <c:pt idx="2">
                  <c:v>FirmaB</c:v>
                </c:pt>
              </c:strCache>
            </c:strRef>
          </c:cat>
          <c:val>
            <c:numRef>
              <c:f>'Rys 4.18'!$B$15:$B$17</c:f>
              <c:numCache>
                <c:formatCode>General</c:formatCode>
                <c:ptCount val="3"/>
                <c:pt idx="0">
                  <c:v>43</c:v>
                </c:pt>
                <c:pt idx="1">
                  <c:v>30</c:v>
                </c:pt>
                <c:pt idx="2">
                  <c:v>27</c:v>
                </c:pt>
              </c:numCache>
            </c:numRef>
          </c:val>
        </c:ser>
        <c:firstSliceAng val="0"/>
      </c:pieChart>
    </c:plotArea>
    <c:plotVisOnly val="1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'Rys 4.1'!$B$10</c:f>
              <c:strCache>
                <c:ptCount val="1"/>
                <c:pt idx="0">
                  <c:v>Sprzedaż w roku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'Rys 4.1'!$A$11:$A$16</c:f>
              <c:strCache>
                <c:ptCount val="6"/>
                <c:pt idx="0">
                  <c:v>Audytorzy, Excel dla</c:v>
                </c:pt>
                <c:pt idx="1">
                  <c:v>Menadżer marketingu, Excel dla</c:v>
                </c:pt>
                <c:pt idx="2">
                  <c:v>Nauczyciele, Excel dla</c:v>
                </c:pt>
                <c:pt idx="3">
                  <c:v>VBA i makra w Microsoft Excel</c:v>
                </c:pt>
                <c:pt idx="4">
                  <c:v>Ucz się Excela od MrExcel'a</c:v>
                </c:pt>
                <c:pt idx="5">
                  <c:v>Operacje na danych w tablicach przestawnych</c:v>
                </c:pt>
              </c:strCache>
            </c:strRef>
          </c:cat>
          <c:val>
            <c:numRef>
              <c:f>'Rys 4.1'!$B$11:$B$16</c:f>
              <c:numCache>
                <c:formatCode>General</c:formatCode>
                <c:ptCount val="6"/>
                <c:pt idx="0">
                  <c:v>3000</c:v>
                </c:pt>
                <c:pt idx="1">
                  <c:v>10000</c:v>
                </c:pt>
                <c:pt idx="2">
                  <c:v>15000</c:v>
                </c:pt>
                <c:pt idx="3">
                  <c:v>50000</c:v>
                </c:pt>
                <c:pt idx="4">
                  <c:v>65000</c:v>
                </c:pt>
                <c:pt idx="5">
                  <c:v>100000</c:v>
                </c:pt>
              </c:numCache>
            </c:numRef>
          </c:val>
        </c:ser>
        <c:axId val="64894848"/>
        <c:axId val="64896384"/>
      </c:barChart>
      <c:catAx>
        <c:axId val="64894848"/>
        <c:scaling>
          <c:orientation val="maxMin"/>
        </c:scaling>
        <c:axPos val="l"/>
        <c:tickLblPos val="nextTo"/>
        <c:crossAx val="64896384"/>
        <c:crosses val="autoZero"/>
        <c:auto val="1"/>
        <c:lblAlgn val="ctr"/>
        <c:lblOffset val="100"/>
      </c:catAx>
      <c:valAx>
        <c:axId val="64896384"/>
        <c:scaling>
          <c:orientation val="minMax"/>
        </c:scaling>
        <c:delete val="1"/>
        <c:axPos val="t"/>
        <c:numFmt formatCode="General" sourceLinked="1"/>
        <c:tickLblPos val="nextTo"/>
        <c:crossAx val="64894848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Podział rynku w latach 2005-2007</a:t>
            </a:r>
          </a:p>
        </c:rich>
      </c:tx>
      <c:layout/>
    </c:title>
    <c:plotArea>
      <c:layout/>
      <c:barChart>
        <c:barDir val="col"/>
        <c:grouping val="percentStacked"/>
        <c:ser>
          <c:idx val="0"/>
          <c:order val="0"/>
          <c:tx>
            <c:strRef>
              <c:f>'Rys 4.20'!$A$2</c:f>
              <c:strCache>
                <c:ptCount val="1"/>
                <c:pt idx="0">
                  <c:v>NaszaFirma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4.20'!$B$2:$D$2</c:f>
              <c:numCache>
                <c:formatCode>General</c:formatCode>
                <c:ptCount val="3"/>
                <c:pt idx="0">
                  <c:v>28</c:v>
                </c:pt>
                <c:pt idx="1">
                  <c:v>35</c:v>
                </c:pt>
                <c:pt idx="2">
                  <c:v>43</c:v>
                </c:pt>
              </c:numCache>
            </c:numRef>
          </c:val>
        </c:ser>
        <c:ser>
          <c:idx val="1"/>
          <c:order val="1"/>
          <c:tx>
            <c:strRef>
              <c:f>'Rys 4.20'!$A$3</c:f>
              <c:strCache>
                <c:ptCount val="1"/>
                <c:pt idx="0">
                  <c:v>FirmaA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4.20'!$B$3:$D$3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30</c:v>
                </c:pt>
              </c:numCache>
            </c:numRef>
          </c:val>
        </c:ser>
        <c:ser>
          <c:idx val="2"/>
          <c:order val="2"/>
          <c:tx>
            <c:strRef>
              <c:f>'Rys 4.20'!$A$4</c:f>
              <c:strCache>
                <c:ptCount val="1"/>
                <c:pt idx="0">
                  <c:v>FirmaB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4.20'!$B$4:$D$4</c:f>
              <c:numCache>
                <c:formatCode>General</c:formatCode>
                <c:ptCount val="3"/>
                <c:pt idx="0">
                  <c:v>42</c:v>
                </c:pt>
                <c:pt idx="1">
                  <c:v>35</c:v>
                </c:pt>
                <c:pt idx="2">
                  <c:v>27</c:v>
                </c:pt>
              </c:numCache>
            </c:numRef>
          </c:val>
        </c:ser>
        <c:overlap val="100"/>
        <c:axId val="66003712"/>
        <c:axId val="66005248"/>
      </c:barChart>
      <c:catAx>
        <c:axId val="66003712"/>
        <c:scaling>
          <c:orientation val="minMax"/>
        </c:scaling>
        <c:axPos val="b"/>
        <c:numFmt formatCode="General" sourceLinked="1"/>
        <c:tickLblPos val="nextTo"/>
        <c:crossAx val="66005248"/>
        <c:crosses val="autoZero"/>
        <c:auto val="1"/>
        <c:lblAlgn val="ctr"/>
        <c:lblOffset val="100"/>
      </c:catAx>
      <c:valAx>
        <c:axId val="66005248"/>
        <c:scaling>
          <c:orientation val="minMax"/>
        </c:scaling>
        <c:axPos val="l"/>
        <c:majorGridlines/>
        <c:numFmt formatCode="0%" sourceLinked="1"/>
        <c:tickLblPos val="nextTo"/>
        <c:crossAx val="66003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Podział rynku w latach 2005-2007</a:t>
            </a:r>
          </a:p>
        </c:rich>
      </c:tx>
      <c:layout/>
    </c:title>
    <c:plotArea>
      <c:layout/>
      <c:areaChart>
        <c:grouping val="percentStacked"/>
        <c:ser>
          <c:idx val="0"/>
          <c:order val="0"/>
          <c:tx>
            <c:strRef>
              <c:f>'Rys 4.20'!$A$2</c:f>
              <c:strCache>
                <c:ptCount val="1"/>
                <c:pt idx="0">
                  <c:v>NaszaFirma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4.20'!$B$2:$D$2</c:f>
              <c:numCache>
                <c:formatCode>General</c:formatCode>
                <c:ptCount val="3"/>
                <c:pt idx="0">
                  <c:v>28</c:v>
                </c:pt>
                <c:pt idx="1">
                  <c:v>35</c:v>
                </c:pt>
                <c:pt idx="2">
                  <c:v>43</c:v>
                </c:pt>
              </c:numCache>
            </c:numRef>
          </c:val>
        </c:ser>
        <c:ser>
          <c:idx val="1"/>
          <c:order val="1"/>
          <c:tx>
            <c:strRef>
              <c:f>'Rys 4.20'!$A$3</c:f>
              <c:strCache>
                <c:ptCount val="1"/>
                <c:pt idx="0">
                  <c:v>FirmaA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4.20'!$B$3:$D$3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30</c:v>
                </c:pt>
              </c:numCache>
            </c:numRef>
          </c:val>
        </c:ser>
        <c:ser>
          <c:idx val="2"/>
          <c:order val="2"/>
          <c:tx>
            <c:strRef>
              <c:f>'Rys 4.20'!$A$4</c:f>
              <c:strCache>
                <c:ptCount val="1"/>
                <c:pt idx="0">
                  <c:v>FirmaB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4.20'!$B$4:$D$4</c:f>
              <c:numCache>
                <c:formatCode>General</c:formatCode>
                <c:ptCount val="3"/>
                <c:pt idx="0">
                  <c:v>42</c:v>
                </c:pt>
                <c:pt idx="1">
                  <c:v>35</c:v>
                </c:pt>
                <c:pt idx="2">
                  <c:v>27</c:v>
                </c:pt>
              </c:numCache>
            </c:numRef>
          </c:val>
        </c:ser>
        <c:axId val="66026880"/>
        <c:axId val="66040960"/>
      </c:areaChart>
      <c:catAx>
        <c:axId val="66026880"/>
        <c:scaling>
          <c:orientation val="minMax"/>
        </c:scaling>
        <c:axPos val="b"/>
        <c:numFmt formatCode="General" sourceLinked="1"/>
        <c:tickLblPos val="nextTo"/>
        <c:crossAx val="66040960"/>
        <c:crosses val="autoZero"/>
        <c:auto val="1"/>
        <c:lblAlgn val="ctr"/>
        <c:lblOffset val="100"/>
      </c:catAx>
      <c:valAx>
        <c:axId val="66040960"/>
        <c:scaling>
          <c:orientation val="minMax"/>
        </c:scaling>
        <c:axPos val="l"/>
        <c:majorGridlines/>
        <c:numFmt formatCode="0%" sourceLinked="1"/>
        <c:tickLblPos val="nextTo"/>
        <c:crossAx val="660268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Podział rynku w latach 2005-2007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'Rys 4.20'!$A$2</c:f>
              <c:strCache>
                <c:ptCount val="1"/>
                <c:pt idx="0">
                  <c:v>NaszaFirma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4.20'!$B$2:$D$2</c:f>
              <c:numCache>
                <c:formatCode>General</c:formatCode>
                <c:ptCount val="3"/>
                <c:pt idx="0">
                  <c:v>28</c:v>
                </c:pt>
                <c:pt idx="1">
                  <c:v>35</c:v>
                </c:pt>
                <c:pt idx="2">
                  <c:v>43</c:v>
                </c:pt>
              </c:numCache>
            </c:numRef>
          </c:val>
        </c:ser>
        <c:ser>
          <c:idx val="1"/>
          <c:order val="1"/>
          <c:tx>
            <c:strRef>
              <c:f>'Rys 4.20'!$A$3</c:f>
              <c:strCache>
                <c:ptCount val="1"/>
                <c:pt idx="0">
                  <c:v>FirmaA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4.20'!$B$3:$D$3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30</c:v>
                </c:pt>
              </c:numCache>
            </c:numRef>
          </c:val>
        </c:ser>
        <c:ser>
          <c:idx val="2"/>
          <c:order val="2"/>
          <c:tx>
            <c:strRef>
              <c:f>'Rys 4.20'!$A$4</c:f>
              <c:strCache>
                <c:ptCount val="1"/>
                <c:pt idx="0">
                  <c:v>FirmaB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4.20'!$B$4:$D$4</c:f>
              <c:numCache>
                <c:formatCode>General</c:formatCode>
                <c:ptCount val="3"/>
                <c:pt idx="0">
                  <c:v>42</c:v>
                </c:pt>
                <c:pt idx="1">
                  <c:v>35</c:v>
                </c:pt>
                <c:pt idx="2">
                  <c:v>27</c:v>
                </c:pt>
              </c:numCache>
            </c:numRef>
          </c:val>
        </c:ser>
        <c:overlap val="100"/>
        <c:axId val="66144512"/>
        <c:axId val="66158592"/>
      </c:barChart>
      <c:catAx>
        <c:axId val="66144512"/>
        <c:scaling>
          <c:orientation val="minMax"/>
        </c:scaling>
        <c:axPos val="l"/>
        <c:numFmt formatCode="General" sourceLinked="1"/>
        <c:tickLblPos val="nextTo"/>
        <c:crossAx val="66158592"/>
        <c:crosses val="autoZero"/>
        <c:auto val="1"/>
        <c:lblAlgn val="ctr"/>
        <c:lblOffset val="100"/>
      </c:catAx>
      <c:valAx>
        <c:axId val="66158592"/>
        <c:scaling>
          <c:orientation val="minMax"/>
        </c:scaling>
        <c:axPos val="b"/>
        <c:majorGridlines/>
        <c:numFmt formatCode="0%" sourceLinked="1"/>
        <c:tickLblPos val="nextTo"/>
        <c:crossAx val="661445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Podział rynku w latach 2005-2007</a:t>
            </a:r>
          </a:p>
        </c:rich>
      </c:tx>
      <c:layout/>
    </c:title>
    <c:plotArea>
      <c:layout/>
      <c:lineChart>
        <c:grouping val="percentStacked"/>
        <c:ser>
          <c:idx val="0"/>
          <c:order val="0"/>
          <c:tx>
            <c:strRef>
              <c:f>'Rys 4.20'!$A$2</c:f>
              <c:strCache>
                <c:ptCount val="1"/>
                <c:pt idx="0">
                  <c:v>NaszaFirma</c:v>
                </c:pt>
              </c:strCache>
            </c:strRef>
          </c:tx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4.20'!$B$2:$D$2</c:f>
              <c:numCache>
                <c:formatCode>General</c:formatCode>
                <c:ptCount val="3"/>
                <c:pt idx="0">
                  <c:v>28</c:v>
                </c:pt>
                <c:pt idx="1">
                  <c:v>35</c:v>
                </c:pt>
                <c:pt idx="2">
                  <c:v>43</c:v>
                </c:pt>
              </c:numCache>
            </c:numRef>
          </c:val>
        </c:ser>
        <c:ser>
          <c:idx val="1"/>
          <c:order val="1"/>
          <c:tx>
            <c:strRef>
              <c:f>'Rys 4.20'!$A$3</c:f>
              <c:strCache>
                <c:ptCount val="1"/>
                <c:pt idx="0">
                  <c:v>FirmaA</c:v>
                </c:pt>
              </c:strCache>
            </c:strRef>
          </c:tx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4.20'!$B$3:$D$3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30</c:v>
                </c:pt>
              </c:numCache>
            </c:numRef>
          </c:val>
        </c:ser>
        <c:ser>
          <c:idx val="2"/>
          <c:order val="2"/>
          <c:tx>
            <c:strRef>
              <c:f>'Rys 4.20'!$A$4</c:f>
              <c:strCache>
                <c:ptCount val="1"/>
                <c:pt idx="0">
                  <c:v>FirmaB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cat>
            <c:numRef>
              <c:f>'Rys 4.20'!$B$1:$D$1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4.20'!$B$4:$D$4</c:f>
              <c:numCache>
                <c:formatCode>General</c:formatCode>
                <c:ptCount val="3"/>
                <c:pt idx="0">
                  <c:v>42</c:v>
                </c:pt>
                <c:pt idx="1">
                  <c:v>35</c:v>
                </c:pt>
                <c:pt idx="2">
                  <c:v>27</c:v>
                </c:pt>
              </c:numCache>
            </c:numRef>
          </c:val>
        </c:ser>
        <c:marker val="1"/>
        <c:axId val="66180224"/>
        <c:axId val="66181760"/>
      </c:lineChart>
      <c:catAx>
        <c:axId val="66180224"/>
        <c:scaling>
          <c:orientation val="minMax"/>
        </c:scaling>
        <c:axPos val="b"/>
        <c:numFmt formatCode="General" sourceLinked="1"/>
        <c:tickLblPos val="nextTo"/>
        <c:crossAx val="66181760"/>
        <c:crosses val="autoZero"/>
        <c:auto val="1"/>
        <c:lblAlgn val="ctr"/>
        <c:lblOffset val="100"/>
      </c:catAx>
      <c:valAx>
        <c:axId val="66181760"/>
        <c:scaling>
          <c:orientation val="minMax"/>
        </c:scaling>
        <c:axPos val="l"/>
        <c:majorGridlines/>
        <c:numFmt formatCode="0%" sourceLinked="1"/>
        <c:tickLblPos val="nextTo"/>
        <c:crossAx val="661802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Podział rynku</a:t>
            </a:r>
            <a:r>
              <a:rPr lang="pl-PL" baseline="0"/>
              <a:t> w latach 2006-2007</a:t>
            </a:r>
          </a:p>
        </c:rich>
      </c:tx>
    </c:title>
    <c:plotArea>
      <c:layout/>
      <c:doughnutChart>
        <c:varyColors val="1"/>
        <c:ser>
          <c:idx val="0"/>
          <c:order val="0"/>
          <c:tx>
            <c:strRef>
              <c:f>'Rys 4.21-22'!$A$6</c:f>
              <c:strCache>
                <c:ptCount val="1"/>
                <c:pt idx="0">
                  <c:v>2006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Pt>
            <c:idx val="0"/>
            <c:spPr>
              <a:solidFill>
                <a:schemeClr val="tx1"/>
              </a:solidFill>
              <a:ln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</c:dLbl>
            <c:showSerName val="1"/>
            <c:showLeaderLines val="1"/>
          </c:dLbls>
          <c:cat>
            <c:strRef>
              <c:f>'Rys 4.21-22'!$B$5:$D$5</c:f>
              <c:strCache>
                <c:ptCount val="3"/>
                <c:pt idx="0">
                  <c:v>NaszaFirma</c:v>
                </c:pt>
                <c:pt idx="1">
                  <c:v>FirmaA</c:v>
                </c:pt>
                <c:pt idx="2">
                  <c:v>FirmaB</c:v>
                </c:pt>
              </c:strCache>
            </c:strRef>
          </c:cat>
          <c:val>
            <c:numRef>
              <c:f>'Rys 4.21-22'!$B$6:$D$6</c:f>
              <c:numCache>
                <c:formatCode>General</c:formatCode>
                <c:ptCount val="3"/>
                <c:pt idx="0">
                  <c:v>35</c:v>
                </c:pt>
                <c:pt idx="1">
                  <c:v>30</c:v>
                </c:pt>
                <c:pt idx="2">
                  <c:v>35</c:v>
                </c:pt>
              </c:numCache>
            </c:numRef>
          </c:val>
        </c:ser>
        <c:ser>
          <c:idx val="1"/>
          <c:order val="1"/>
          <c:tx>
            <c:strRef>
              <c:f>'Rys 4.21-22'!$A$7</c:f>
              <c:strCache>
                <c:ptCount val="1"/>
                <c:pt idx="0">
                  <c:v>2007</c:v>
                </c:pt>
              </c:strCache>
            </c:strRef>
          </c:tx>
          <c:dPt>
            <c:idx val="0"/>
            <c:spPr>
              <a:solidFill>
                <a:schemeClr val="tx1"/>
              </a:solidFill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</c:dLbl>
            <c:showSerName val="1"/>
            <c:showLeaderLines val="1"/>
          </c:dLbls>
          <c:cat>
            <c:strRef>
              <c:f>'Rys 4.21-22'!$B$5:$D$5</c:f>
              <c:strCache>
                <c:ptCount val="3"/>
                <c:pt idx="0">
                  <c:v>NaszaFirma</c:v>
                </c:pt>
                <c:pt idx="1">
                  <c:v>FirmaA</c:v>
                </c:pt>
                <c:pt idx="2">
                  <c:v>FirmaB</c:v>
                </c:pt>
              </c:strCache>
            </c:strRef>
          </c:cat>
          <c:val>
            <c:numRef>
              <c:f>'Rys 4.21-22'!$B$7:$D$7</c:f>
              <c:numCache>
                <c:formatCode>General</c:formatCode>
                <c:ptCount val="3"/>
                <c:pt idx="0">
                  <c:v>43</c:v>
                </c:pt>
                <c:pt idx="1">
                  <c:v>30</c:v>
                </c:pt>
                <c:pt idx="2">
                  <c:v>27</c:v>
                </c:pt>
              </c:numCache>
            </c:numRef>
          </c:val>
        </c:ser>
        <c:firstSliceAng val="0"/>
        <c:holeSize val="50"/>
      </c:doughnutChart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Podział rynku</a:t>
            </a:r>
            <a:r>
              <a:rPr lang="pl-PL" baseline="0"/>
              <a:t> w latach 2006-2007</a:t>
            </a:r>
          </a:p>
        </c:rich>
      </c:tx>
      <c:layout/>
    </c:title>
    <c:plotArea>
      <c:layout/>
      <c:doughnutChart>
        <c:varyColors val="1"/>
        <c:ser>
          <c:idx val="0"/>
          <c:order val="0"/>
          <c:tx>
            <c:strRef>
              <c:f>'Rys 4.21-22'!$A$6</c:f>
              <c:strCache>
                <c:ptCount val="1"/>
                <c:pt idx="0">
                  <c:v>2006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Pt>
            <c:idx val="0"/>
            <c:spPr>
              <a:solidFill>
                <a:schemeClr val="tx1"/>
              </a:solidFill>
              <a:ln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</c:dLbl>
            <c:showSerName val="1"/>
            <c:showLeaderLines val="1"/>
          </c:dLbls>
          <c:cat>
            <c:strRef>
              <c:f>'Rys 4.21-22'!$B$5:$D$5</c:f>
              <c:strCache>
                <c:ptCount val="3"/>
                <c:pt idx="0">
                  <c:v>NaszaFirma</c:v>
                </c:pt>
                <c:pt idx="1">
                  <c:v>FirmaA</c:v>
                </c:pt>
                <c:pt idx="2">
                  <c:v>FirmaB</c:v>
                </c:pt>
              </c:strCache>
            </c:strRef>
          </c:cat>
          <c:val>
            <c:numRef>
              <c:f>'Rys 4.21-22'!$B$6:$D$6</c:f>
              <c:numCache>
                <c:formatCode>General</c:formatCode>
                <c:ptCount val="3"/>
                <c:pt idx="0">
                  <c:v>35</c:v>
                </c:pt>
                <c:pt idx="1">
                  <c:v>30</c:v>
                </c:pt>
                <c:pt idx="2">
                  <c:v>35</c:v>
                </c:pt>
              </c:numCache>
            </c:numRef>
          </c:val>
        </c:ser>
        <c:ser>
          <c:idx val="1"/>
          <c:order val="1"/>
          <c:tx>
            <c:strRef>
              <c:f>'Rys 4.21-22'!$A$7</c:f>
              <c:strCache>
                <c:ptCount val="1"/>
                <c:pt idx="0">
                  <c:v>2007</c:v>
                </c:pt>
              </c:strCache>
            </c:strRef>
          </c:tx>
          <c:dPt>
            <c:idx val="0"/>
            <c:spPr>
              <a:solidFill>
                <a:schemeClr val="tx1"/>
              </a:solidFill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</c:dLbl>
            <c:showSerName val="1"/>
            <c:showLeaderLines val="1"/>
          </c:dLbls>
          <c:cat>
            <c:strRef>
              <c:f>'Rys 4.21-22'!$B$5:$D$5</c:f>
              <c:strCache>
                <c:ptCount val="3"/>
                <c:pt idx="0">
                  <c:v>NaszaFirma</c:v>
                </c:pt>
                <c:pt idx="1">
                  <c:v>FirmaA</c:v>
                </c:pt>
                <c:pt idx="2">
                  <c:v>FirmaB</c:v>
                </c:pt>
              </c:strCache>
            </c:strRef>
          </c:cat>
          <c:val>
            <c:numRef>
              <c:f>'Rys 4.21-22'!$B$7:$D$7</c:f>
              <c:numCache>
                <c:formatCode>General</c:formatCode>
                <c:ptCount val="3"/>
                <c:pt idx="0">
                  <c:v>43</c:v>
                </c:pt>
                <c:pt idx="1">
                  <c:v>30</c:v>
                </c:pt>
                <c:pt idx="2">
                  <c:v>27</c:v>
                </c:pt>
              </c:numCache>
            </c:numRef>
          </c:val>
        </c:ser>
        <c:firstSliceAng val="0"/>
        <c:holeSize val="10"/>
      </c:doughnutChart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r">
              <a:defRPr/>
            </a:pPr>
            <a:r>
              <a:rPr lang="en-US"/>
              <a:t>Sprzedaż w podziale na klientów</a:t>
            </a:r>
          </a:p>
        </c:rich>
      </c:tx>
      <c:layout>
        <c:manualLayout>
          <c:xMode val="edge"/>
          <c:yMode val="edge"/>
          <c:x val="0.6886595362160387"/>
          <c:y val="4.8526854255315707E-2"/>
        </c:manualLayout>
      </c:layout>
    </c:title>
    <c:plotArea>
      <c:layout/>
      <c:pieChart>
        <c:varyColors val="1"/>
        <c:ser>
          <c:idx val="0"/>
          <c:order val="0"/>
          <c:tx>
            <c:strRef>
              <c:f>'Rys 4.23'!$B$1</c:f>
              <c:strCache>
                <c:ptCount val="1"/>
                <c:pt idx="0">
                  <c:v>Sprzedaż</c:v>
                </c:pt>
              </c:strCache>
            </c:strRef>
          </c:tx>
          <c:dLbls>
            <c:dLbl>
              <c:idx val="8"/>
              <c:layout/>
              <c:dLblPos val="bestFit"/>
              <c:showCatName val="1"/>
            </c:dLbl>
            <c:dLbl>
              <c:idx val="9"/>
              <c:layout/>
              <c:dLblPos val="bestFit"/>
              <c:showCatName val="1"/>
            </c:dLbl>
            <c:dLbl>
              <c:idx val="10"/>
              <c:layout/>
              <c:dLblPos val="bestFit"/>
              <c:showCatName val="1"/>
            </c:dLbl>
            <c:dLbl>
              <c:idx val="11"/>
              <c:layout>
                <c:manualLayout>
                  <c:x val="0.16023333393808975"/>
                  <c:y val="-2.4571655440775605E-2"/>
                </c:manualLayout>
              </c:layout>
              <c:dLblPos val="bestFit"/>
              <c:showCatName val="1"/>
            </c:dLbl>
            <c:dLbl>
              <c:idx val="12"/>
              <c:layout/>
              <c:dLblPos val="bestFit"/>
              <c:showCatName val="1"/>
            </c:dLbl>
            <c:dLbl>
              <c:idx val="13"/>
              <c:layout>
                <c:manualLayout>
                  <c:x val="3.6460663418924184E-2"/>
                  <c:y val="-2.5692303717335378E-2"/>
                </c:manualLayout>
              </c:layout>
              <c:dLblPos val="bestFit"/>
              <c:showCatName val="1"/>
            </c:dLbl>
            <c:dLbl>
              <c:idx val="14"/>
              <c:layout>
                <c:manualLayout>
                  <c:x val="0.22162902115360517"/>
                  <c:y val="-3.7175536934085381E-2"/>
                </c:manualLayout>
              </c:layout>
              <c:dLblPos val="bestFit"/>
              <c:showCatName val="1"/>
            </c:dLbl>
            <c:dLbl>
              <c:idx val="15"/>
              <c:layout>
                <c:manualLayout>
                  <c:x val="0.21778079277030074"/>
                  <c:y val="3.588294311095168E-3"/>
                </c:manualLayout>
              </c:layout>
              <c:dLblPos val="bestFit"/>
              <c:showCatName val="1"/>
            </c:dLbl>
            <c:dLbl>
              <c:idx val="16"/>
              <c:layout>
                <c:manualLayout>
                  <c:x val="7.3378076062639824E-2"/>
                  <c:y val="1.309328743924164E-2"/>
                </c:manualLayout>
              </c:layout>
              <c:dLblPos val="outEnd"/>
              <c:showCatName val="1"/>
            </c:dLbl>
            <c:dLbl>
              <c:idx val="17"/>
              <c:layout/>
              <c:dLblPos val="bestFit"/>
              <c:showCatName val="1"/>
            </c:dLbl>
            <c:dLbl>
              <c:idx val="18"/>
              <c:layout>
                <c:manualLayout>
                  <c:x val="6.3932138764596164E-2"/>
                  <c:y val="6.5012338230172731E-2"/>
                </c:manualLayout>
              </c:layout>
              <c:dLblPos val="bestFit"/>
              <c:showCatName val="1"/>
            </c:dLbl>
            <c:dLbl>
              <c:idx val="19"/>
              <c:layout>
                <c:manualLayout>
                  <c:x val="-8.0425393681373289E-2"/>
                  <c:y val="5.983595848997967E-2"/>
                </c:manualLayout>
              </c:layout>
              <c:dLblPos val="bestFit"/>
              <c:showCatName val="1"/>
            </c:dLbl>
            <c:dLblPos val="outEnd"/>
            <c:showCatName val="1"/>
            <c:showLeaderLines val="1"/>
          </c:dLbls>
          <c:cat>
            <c:strRef>
              <c:f>'Rys 4.23'!$A$2:$A$21</c:f>
              <c:strCache>
                <c:ptCount val="20"/>
                <c:pt idx="0">
                  <c:v>Logo PHU</c:v>
                </c:pt>
                <c:pt idx="1">
                  <c:v>Firma Hybryda SA</c:v>
                </c:pt>
                <c:pt idx="2">
                  <c:v>Przedsiębiorstwo przerobu Surowców Wtórnych</c:v>
                </c:pt>
                <c:pt idx="3">
                  <c:v>Firma KIKA</c:v>
                </c:pt>
                <c:pt idx="4">
                  <c:v>KOREKS s. c.</c:v>
                </c:pt>
                <c:pt idx="5">
                  <c:v>Vintage Sp. z o.o.</c:v>
                </c:pt>
                <c:pt idx="6">
                  <c:v>Ochrona 24 - FU</c:v>
                </c:pt>
                <c:pt idx="7">
                  <c:v>Przedsiębioorstwo OKTOS</c:v>
                </c:pt>
                <c:pt idx="8">
                  <c:v>Biuro PODRÓŻNICZEK</c:v>
                </c:pt>
                <c:pt idx="9">
                  <c:v>Sprzedaż Komputerów s.c.</c:v>
                </c:pt>
                <c:pt idx="10">
                  <c:v>Kaloria - Doradztwo żywieniowe</c:v>
                </c:pt>
                <c:pt idx="11">
                  <c:v>Herbaty i Kawy Świata Sp. z o.o.</c:v>
                </c:pt>
                <c:pt idx="12">
                  <c:v>Tartak Drzazga i Synowie</c:v>
                </c:pt>
                <c:pt idx="13">
                  <c:v>Wytwórnia Papierów Higienicznych SA</c:v>
                </c:pt>
                <c:pt idx="14">
                  <c:v>Dom Mody Amadeusz</c:v>
                </c:pt>
                <c:pt idx="15">
                  <c:v>Hosting Polska Sp. z o.o.</c:v>
                </c:pt>
                <c:pt idx="16">
                  <c:v>BUDOWLANKA - Hurtownie SA</c:v>
                </c:pt>
                <c:pt idx="17">
                  <c:v>Zakłady Przemysłu Cukierniczego FALA</c:v>
                </c:pt>
                <c:pt idx="18">
                  <c:v>EDU-JAZDA Sp. z o.o.</c:v>
                </c:pt>
                <c:pt idx="19">
                  <c:v>Produkcja Mebli ALL4Office </c:v>
                </c:pt>
              </c:strCache>
            </c:strRef>
          </c:cat>
          <c:val>
            <c:numRef>
              <c:f>'Rys 4.23'!$B$2:$B$21</c:f>
              <c:numCache>
                <c:formatCode>#,##0</c:formatCode>
                <c:ptCount val="20"/>
                <c:pt idx="0">
                  <c:v>624954</c:v>
                </c:pt>
                <c:pt idx="1">
                  <c:v>312477</c:v>
                </c:pt>
                <c:pt idx="2">
                  <c:v>65099</c:v>
                </c:pt>
                <c:pt idx="3">
                  <c:v>39060</c:v>
                </c:pt>
                <c:pt idx="4">
                  <c:v>27838</c:v>
                </c:pt>
                <c:pt idx="5">
                  <c:v>26711</c:v>
                </c:pt>
                <c:pt idx="6">
                  <c:v>26076</c:v>
                </c:pt>
                <c:pt idx="7">
                  <c:v>25188</c:v>
                </c:pt>
                <c:pt idx="8">
                  <c:v>22357</c:v>
                </c:pt>
                <c:pt idx="9">
                  <c:v>20574</c:v>
                </c:pt>
                <c:pt idx="10">
                  <c:v>19452</c:v>
                </c:pt>
                <c:pt idx="11">
                  <c:v>19221</c:v>
                </c:pt>
                <c:pt idx="12">
                  <c:v>16326</c:v>
                </c:pt>
                <c:pt idx="13">
                  <c:v>14019</c:v>
                </c:pt>
                <c:pt idx="14">
                  <c:v>10852</c:v>
                </c:pt>
                <c:pt idx="15">
                  <c:v>9467</c:v>
                </c:pt>
                <c:pt idx="16">
                  <c:v>8237</c:v>
                </c:pt>
                <c:pt idx="17">
                  <c:v>6545</c:v>
                </c:pt>
                <c:pt idx="18">
                  <c:v>5450</c:v>
                </c:pt>
                <c:pt idx="19">
                  <c:v>2112</c:v>
                </c:pt>
              </c:numCache>
            </c:numRef>
          </c:val>
        </c:ser>
        <c:firstSliceAng val="147"/>
      </c:pieChart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Dwóch klientów przynosi 72% przychodu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'Rys 4.24'!$B$1</c:f>
              <c:strCache>
                <c:ptCount val="1"/>
                <c:pt idx="0">
                  <c:v>Sprzedaż</c:v>
                </c:pt>
              </c:strCache>
            </c:strRef>
          </c:tx>
          <c:dPt>
            <c:idx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1"/>
            <c:spPr>
              <a:solidFill>
                <a:schemeClr val="bg1">
                  <a:lumMod val="75000"/>
                </a:schemeClr>
              </a:solidFill>
            </c:spPr>
          </c:dPt>
          <c:dLbls>
            <c:dLblPos val="outEnd"/>
            <c:showCatName val="1"/>
            <c:showPercent val="1"/>
            <c:separator> </c:separator>
            <c:showLeaderLines val="1"/>
          </c:dLbls>
          <c:cat>
            <c:strRef>
              <c:f>'Rys 4.24'!$A$2:$A$6</c:f>
              <c:strCache>
                <c:ptCount val="5"/>
                <c:pt idx="0">
                  <c:v>Logo PHU</c:v>
                </c:pt>
                <c:pt idx="1">
                  <c:v>Firma Hybryda SA</c:v>
                </c:pt>
                <c:pt idx="2">
                  <c:v>Przedsiębiorstwo przerobu Surowców Wtórnych</c:v>
                </c:pt>
                <c:pt idx="3">
                  <c:v>Firma KIKA</c:v>
                </c:pt>
                <c:pt idx="4">
                  <c:v>16 małych klientów</c:v>
                </c:pt>
              </c:strCache>
            </c:strRef>
          </c:cat>
          <c:val>
            <c:numRef>
              <c:f>'Rys 4.24'!$B$2:$B$6</c:f>
              <c:numCache>
                <c:formatCode>#,##0</c:formatCode>
                <c:ptCount val="5"/>
                <c:pt idx="0">
                  <c:v>624954</c:v>
                </c:pt>
                <c:pt idx="1">
                  <c:v>312477</c:v>
                </c:pt>
                <c:pt idx="2">
                  <c:v>65099</c:v>
                </c:pt>
                <c:pt idx="3">
                  <c:v>39060</c:v>
                </c:pt>
                <c:pt idx="4">
                  <c:v>260425</c:v>
                </c:pt>
              </c:numCache>
            </c:numRef>
          </c:val>
        </c:ser>
        <c:firstSliceAng val="148"/>
      </c:pieChart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/>
            </a:pPr>
            <a:r>
              <a:rPr lang="en-US" sz="2000"/>
              <a:t>Sprzedaż</a:t>
            </a:r>
            <a:r>
              <a:rPr lang="pl-PL" sz="2000"/>
              <a:t> w obszarach</a:t>
            </a:r>
          </a:p>
          <a:p>
            <a:pPr algn="l">
              <a:defRPr/>
            </a:pPr>
            <a:r>
              <a:rPr lang="pl-PL" sz="1800"/>
              <a:t>Nowe rynki zbytu stanowią</a:t>
            </a:r>
            <a:r>
              <a:rPr lang="pl-PL" sz="1800" baseline="0"/>
              <a:t> 19% obrotu;</a:t>
            </a:r>
          </a:p>
          <a:p>
            <a:pPr algn="l">
              <a:defRPr/>
            </a:pPr>
            <a:r>
              <a:rPr lang="pl-PL" sz="1800" baseline="0"/>
              <a:t>Charleston i Jacksonville rosną najszybciej,</a:t>
            </a:r>
          </a:p>
          <a:p>
            <a:pPr algn="l">
              <a:defRPr/>
            </a:pPr>
            <a:r>
              <a:rPr lang="pl-PL" sz="1800" baseline="0"/>
              <a:t>Daytona stara się poprawić sytuację.</a:t>
            </a:r>
            <a:endParaRPr lang="en-US" sz="1800"/>
          </a:p>
        </c:rich>
      </c:tx>
      <c:layout>
        <c:manualLayout>
          <c:xMode val="edge"/>
          <c:yMode val="edge"/>
          <c:x val="2.0413513238029743E-2"/>
          <c:y val="1.8018018018018021E-2"/>
        </c:manualLayout>
      </c:layout>
    </c:title>
    <c:plotArea>
      <c:layout/>
      <c:ofPieChart>
        <c:ofPieType val="pie"/>
        <c:varyColors val="1"/>
        <c:ser>
          <c:idx val="0"/>
          <c:order val="0"/>
          <c:tx>
            <c:strRef>
              <c:f>'Rys 4.25-28'!$B$1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dPt>
            <c:idx val="8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7"/>
              <c:layout>
                <c:manualLayout>
                  <c:x val="1.0287749622571575E-3"/>
                  <c:y val="4.3424132794211506E-2"/>
                </c:manualLayout>
              </c:layout>
              <c:showCatName val="1"/>
              <c:showPercent val="1"/>
              <c:separator>
</c:separator>
            </c:dLbl>
            <c:showCatName val="1"/>
            <c:showPercent val="1"/>
            <c:separator> </c:separator>
            <c:showLeaderLines val="1"/>
          </c:dLbls>
          <c:cat>
            <c:strRef>
              <c:f>'Rys 4.25-28'!$A$2:$A$9</c:f>
              <c:strCache>
                <c:ptCount val="8"/>
                <c:pt idx="0">
                  <c:v>Charlotte</c:v>
                </c:pt>
                <c:pt idx="1">
                  <c:v>Columbia</c:v>
                </c:pt>
                <c:pt idx="2">
                  <c:v>Greensboro</c:v>
                </c:pt>
                <c:pt idx="3">
                  <c:v>Charleston</c:v>
                </c:pt>
                <c:pt idx="4">
                  <c:v>Jacksonville</c:v>
                </c:pt>
                <c:pt idx="5">
                  <c:v>Savannah</c:v>
                </c:pt>
                <c:pt idx="6">
                  <c:v>Cleveland</c:v>
                </c:pt>
                <c:pt idx="7">
                  <c:v>Daytona</c:v>
                </c:pt>
              </c:strCache>
            </c:strRef>
          </c:cat>
          <c:val>
            <c:numRef>
              <c:f>'Rys 4.25-28'!$B$2:$B$9</c:f>
              <c:numCache>
                <c:formatCode>General</c:formatCode>
                <c:ptCount val="8"/>
                <c:pt idx="0">
                  <c:v>480000</c:v>
                </c:pt>
                <c:pt idx="1">
                  <c:v>190000</c:v>
                </c:pt>
                <c:pt idx="2">
                  <c:v>140000</c:v>
                </c:pt>
                <c:pt idx="3">
                  <c:v>60000</c:v>
                </c:pt>
                <c:pt idx="4">
                  <c:v>50000</c:v>
                </c:pt>
                <c:pt idx="5">
                  <c:v>40000</c:v>
                </c:pt>
                <c:pt idx="6">
                  <c:v>30000</c:v>
                </c:pt>
                <c:pt idx="7">
                  <c:v>10000</c:v>
                </c:pt>
              </c:numCache>
            </c:numRef>
          </c:val>
        </c:ser>
        <c:gapWidth val="100"/>
        <c:splitType val="pos"/>
        <c:splitPos val="5"/>
        <c:secondPieSize val="75"/>
        <c:ser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serLines>
      </c:ofPie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Przerwa = 0%, Rozmiar </a:t>
            </a:r>
            <a:r>
              <a:rPr lang="pl-PL" sz="1800" b="1" i="0" baseline="0"/>
              <a:t>d</a:t>
            </a:r>
            <a:r>
              <a:rPr lang="en-US" sz="1800" b="1" i="0" baseline="0"/>
              <a:t>rugiego wykresu = 20%</a:t>
            </a:r>
          </a:p>
        </c:rich>
      </c:tx>
      <c:layout/>
    </c:title>
    <c:plotArea>
      <c:layout/>
      <c:ofPieChart>
        <c:ofPieType val="pie"/>
        <c:varyColors val="1"/>
        <c:ser>
          <c:idx val="0"/>
          <c:order val="0"/>
          <c:tx>
            <c:strRef>
              <c:f>'Rys 4.25-28'!$B$1</c:f>
              <c:strCache>
                <c:ptCount val="1"/>
                <c:pt idx="0">
                  <c:v>Sprzedaż</c:v>
                </c:pt>
              </c:strCache>
            </c:strRef>
          </c:tx>
          <c:cat>
            <c:strRef>
              <c:f>'Rys 4.25-28'!$A$2:$A$9</c:f>
              <c:strCache>
                <c:ptCount val="8"/>
                <c:pt idx="0">
                  <c:v>Charlotte</c:v>
                </c:pt>
                <c:pt idx="1">
                  <c:v>Columbia</c:v>
                </c:pt>
                <c:pt idx="2">
                  <c:v>Greensboro</c:v>
                </c:pt>
                <c:pt idx="3">
                  <c:v>Charleston</c:v>
                </c:pt>
                <c:pt idx="4">
                  <c:v>Jacksonville</c:v>
                </c:pt>
                <c:pt idx="5">
                  <c:v>Savannah</c:v>
                </c:pt>
                <c:pt idx="6">
                  <c:v>Cleveland</c:v>
                </c:pt>
                <c:pt idx="7">
                  <c:v>Daytona</c:v>
                </c:pt>
              </c:strCache>
            </c:strRef>
          </c:cat>
          <c:val>
            <c:numRef>
              <c:f>'Rys 4.25-28'!$B$2:$B$9</c:f>
              <c:numCache>
                <c:formatCode>General</c:formatCode>
                <c:ptCount val="8"/>
                <c:pt idx="0">
                  <c:v>480000</c:v>
                </c:pt>
                <c:pt idx="1">
                  <c:v>190000</c:v>
                </c:pt>
                <c:pt idx="2">
                  <c:v>140000</c:v>
                </c:pt>
                <c:pt idx="3">
                  <c:v>60000</c:v>
                </c:pt>
                <c:pt idx="4">
                  <c:v>50000</c:v>
                </c:pt>
                <c:pt idx="5">
                  <c:v>40000</c:v>
                </c:pt>
                <c:pt idx="6">
                  <c:v>30000</c:v>
                </c:pt>
                <c:pt idx="7">
                  <c:v>10000</c:v>
                </c:pt>
              </c:numCache>
            </c:numRef>
          </c:val>
        </c:ser>
        <c:gapWidth val="0"/>
        <c:secondPieSize val="20"/>
        <c:serLines/>
      </c:ofPieChart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 sz="1400"/>
            </a:pPr>
            <a:r>
              <a:rPr lang="pl-PL" sz="1400"/>
              <a:t>Zeszłoroczny</a:t>
            </a:r>
            <a:r>
              <a:rPr lang="pl-PL" sz="1400" baseline="0"/>
              <a:t> l</a:t>
            </a:r>
            <a:r>
              <a:rPr lang="pl-PL" sz="1400"/>
              <a:t>ider rynku</a:t>
            </a:r>
            <a:r>
              <a:rPr lang="pl-PL" sz="1400" baseline="0"/>
              <a:t> spadł na 4 pozycję </a:t>
            </a:r>
          </a:p>
          <a:p>
            <a:pPr algn="l">
              <a:defRPr sz="1400"/>
            </a:pPr>
            <a:r>
              <a:rPr lang="pl-PL" sz="1400" baseline="0"/>
              <a:t>od momentu wprowadzenia </a:t>
            </a:r>
            <a:r>
              <a:rPr lang="pl-PL" sz="1400"/>
              <a:t> 3 nowych produktów</a:t>
            </a:r>
          </a:p>
        </c:rich>
      </c:tx>
      <c:layout>
        <c:manualLayout>
          <c:xMode val="edge"/>
          <c:yMode val="edge"/>
          <c:x val="1.805068226120856E-2"/>
          <c:y val="1.8939393939393936E-2"/>
        </c:manualLayout>
      </c:layout>
    </c:title>
    <c:plotArea>
      <c:layout/>
      <c:barChart>
        <c:barDir val="bar"/>
        <c:grouping val="clustered"/>
        <c:ser>
          <c:idx val="0"/>
          <c:order val="0"/>
          <c:tx>
            <c:strRef>
              <c:f>'Rys 4.4'!$B$1:$B$2</c:f>
              <c:strCache>
                <c:ptCount val="1"/>
                <c:pt idx="0">
                  <c:v>Rok ubiegły 0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strRef>
              <c:f>'Rys 4.4'!$A$2:$A$7</c:f>
              <c:strCache>
                <c:ptCount val="6"/>
                <c:pt idx="0">
                  <c:v>Tabele przestawne - recepty.</c:v>
                </c:pt>
                <c:pt idx="1">
                  <c:v>Tabele przestawne - recepty.</c:v>
                </c:pt>
                <c:pt idx="2">
                  <c:v>Kompletny przewodnik po tabelach przestawnych</c:v>
                </c:pt>
                <c:pt idx="3">
                  <c:v>Tabele i wykresy przestawne</c:v>
                </c:pt>
                <c:pt idx="4">
                  <c:v>Tabele przestawne w Excelu.</c:v>
                </c:pt>
                <c:pt idx="5">
                  <c:v>Operacje na danych w tabelach przestawnych</c:v>
                </c:pt>
              </c:strCache>
            </c:strRef>
          </c:cat>
          <c:val>
            <c:numRef>
              <c:f>'Rys 4.4'!$B$3:$B$7</c:f>
              <c:numCache>
                <c:formatCode>General</c:formatCode>
                <c:ptCount val="5"/>
                <c:pt idx="0">
                  <c:v>0</c:v>
                </c:pt>
                <c:pt idx="1">
                  <c:v>75000</c:v>
                </c:pt>
                <c:pt idx="2">
                  <c:v>0</c:v>
                </c:pt>
                <c:pt idx="3">
                  <c:v>0</c:v>
                </c:pt>
                <c:pt idx="4">
                  <c:v>50000</c:v>
                </c:pt>
              </c:numCache>
            </c:numRef>
          </c:val>
        </c:ser>
        <c:ser>
          <c:idx val="1"/>
          <c:order val="1"/>
          <c:tx>
            <c:strRef>
              <c:f>'Rys 4.4'!$C$1</c:f>
              <c:strCache>
                <c:ptCount val="1"/>
                <c:pt idx="0">
                  <c:v>Rok bieżący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'Rys 4.4'!$A$3:$A$7</c:f>
              <c:strCache>
                <c:ptCount val="5"/>
                <c:pt idx="0">
                  <c:v>Tabele przestawne - recepty.</c:v>
                </c:pt>
                <c:pt idx="1">
                  <c:v>Kompletny przewodnik po tabelach przestawnych</c:v>
                </c:pt>
                <c:pt idx="2">
                  <c:v>Tabele i wykresy przestawne</c:v>
                </c:pt>
                <c:pt idx="3">
                  <c:v>Tabele przestawne w Excelu.</c:v>
                </c:pt>
                <c:pt idx="4">
                  <c:v>Operacje na danych w tabelach przestawnych</c:v>
                </c:pt>
              </c:strCache>
            </c:strRef>
          </c:cat>
          <c:val>
            <c:numRef>
              <c:f>'Rys 4.4'!$C$3:$C$7</c:f>
              <c:numCache>
                <c:formatCode>General</c:formatCode>
                <c:ptCount val="5"/>
                <c:pt idx="0">
                  <c:v>10000</c:v>
                </c:pt>
                <c:pt idx="1">
                  <c:v>30000</c:v>
                </c:pt>
                <c:pt idx="2">
                  <c:v>50000</c:v>
                </c:pt>
                <c:pt idx="3">
                  <c:v>65000</c:v>
                </c:pt>
                <c:pt idx="4">
                  <c:v>100000</c:v>
                </c:pt>
              </c:numCache>
            </c:numRef>
          </c:val>
        </c:ser>
        <c:overlap val="25"/>
        <c:axId val="64942080"/>
        <c:axId val="64943616"/>
      </c:barChart>
      <c:catAx>
        <c:axId val="64942080"/>
        <c:scaling>
          <c:orientation val="minMax"/>
        </c:scaling>
        <c:axPos val="l"/>
        <c:tickLblPos val="nextTo"/>
        <c:crossAx val="64943616"/>
        <c:crosses val="autoZero"/>
        <c:auto val="1"/>
        <c:lblAlgn val="ctr"/>
        <c:lblOffset val="100"/>
      </c:catAx>
      <c:valAx>
        <c:axId val="64943616"/>
        <c:scaling>
          <c:orientation val="minMax"/>
        </c:scaling>
        <c:delete val="1"/>
        <c:axPos val="b"/>
        <c:numFmt formatCode="General" sourceLinked="1"/>
        <c:tickLblPos val="nextTo"/>
        <c:crossAx val="64942080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Przerwa = 0%, Rozmiar </a:t>
            </a:r>
            <a:r>
              <a:rPr lang="pl-PL" sz="1800" b="1" i="0" baseline="0"/>
              <a:t>d</a:t>
            </a:r>
            <a:r>
              <a:rPr lang="en-US" sz="1800" b="1" i="0" baseline="0"/>
              <a:t>rugiego wykresu = 20%</a:t>
            </a:r>
          </a:p>
        </c:rich>
      </c:tx>
      <c:layout/>
    </c:title>
    <c:plotArea>
      <c:layout/>
      <c:ofPieChart>
        <c:ofPieType val="pie"/>
        <c:varyColors val="1"/>
        <c:ser>
          <c:idx val="0"/>
          <c:order val="0"/>
          <c:tx>
            <c:strRef>
              <c:f>'Rys 4.25-28'!$B$1</c:f>
              <c:strCache>
                <c:ptCount val="1"/>
                <c:pt idx="0">
                  <c:v>Sprzedaż</c:v>
                </c:pt>
              </c:strCache>
            </c:strRef>
          </c:tx>
          <c:cat>
            <c:strRef>
              <c:f>'Rys 4.25-28'!$A$2:$A$9</c:f>
              <c:strCache>
                <c:ptCount val="8"/>
                <c:pt idx="0">
                  <c:v>Charlotte</c:v>
                </c:pt>
                <c:pt idx="1">
                  <c:v>Columbia</c:v>
                </c:pt>
                <c:pt idx="2">
                  <c:v>Greensboro</c:v>
                </c:pt>
                <c:pt idx="3">
                  <c:v>Charleston</c:v>
                </c:pt>
                <c:pt idx="4">
                  <c:v>Jacksonville</c:v>
                </c:pt>
                <c:pt idx="5">
                  <c:v>Savannah</c:v>
                </c:pt>
                <c:pt idx="6">
                  <c:v>Cleveland</c:v>
                </c:pt>
                <c:pt idx="7">
                  <c:v>Daytona</c:v>
                </c:pt>
              </c:strCache>
            </c:strRef>
          </c:cat>
          <c:val>
            <c:numRef>
              <c:f>'Rys 4.25-28'!$B$2:$B$9</c:f>
              <c:numCache>
                <c:formatCode>General</c:formatCode>
                <c:ptCount val="8"/>
                <c:pt idx="0">
                  <c:v>480000</c:v>
                </c:pt>
                <c:pt idx="1">
                  <c:v>190000</c:v>
                </c:pt>
                <c:pt idx="2">
                  <c:v>140000</c:v>
                </c:pt>
                <c:pt idx="3">
                  <c:v>60000</c:v>
                </c:pt>
                <c:pt idx="4">
                  <c:v>50000</c:v>
                </c:pt>
                <c:pt idx="5">
                  <c:v>40000</c:v>
                </c:pt>
                <c:pt idx="6">
                  <c:v>30000</c:v>
                </c:pt>
                <c:pt idx="7">
                  <c:v>10000</c:v>
                </c:pt>
              </c:numCache>
            </c:numRef>
          </c:val>
        </c:ser>
        <c:gapWidth val="500"/>
        <c:secondPieSize val="200"/>
        <c:serLines/>
      </c:ofPieChart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/>
            </a:pPr>
            <a:r>
              <a:rPr lang="en-US" sz="2000"/>
              <a:t>Sprzedaż</a:t>
            </a:r>
            <a:r>
              <a:rPr lang="pl-PL" sz="2000"/>
              <a:t> w obszarach</a:t>
            </a:r>
          </a:p>
          <a:p>
            <a:pPr algn="l">
              <a:defRPr/>
            </a:pPr>
            <a:r>
              <a:rPr lang="pl-PL" sz="1800"/>
              <a:t>Nowe rynki zbytu stanowią</a:t>
            </a:r>
            <a:r>
              <a:rPr lang="pl-PL" sz="1800" baseline="0"/>
              <a:t> 19% obrotu;</a:t>
            </a:r>
          </a:p>
          <a:p>
            <a:pPr algn="l">
              <a:defRPr/>
            </a:pPr>
            <a:r>
              <a:rPr lang="pl-PL" sz="1800" baseline="0"/>
              <a:t>Charleston i Jacksonville rosną najszybciej,</a:t>
            </a:r>
          </a:p>
          <a:p>
            <a:pPr algn="l">
              <a:defRPr/>
            </a:pPr>
            <a:r>
              <a:rPr lang="pl-PL" sz="1800" baseline="0"/>
              <a:t>Daytona stara się poprawić sytuację.</a:t>
            </a:r>
            <a:endParaRPr lang="en-US" sz="1800"/>
          </a:p>
        </c:rich>
      </c:tx>
      <c:layout>
        <c:manualLayout>
          <c:xMode val="edge"/>
          <c:yMode val="edge"/>
          <c:x val="2.0413513238029753E-2"/>
          <c:y val="1.8018018018018021E-2"/>
        </c:manualLayout>
      </c:layout>
    </c:title>
    <c:plotArea>
      <c:layout/>
      <c:ofPieChart>
        <c:ofPieType val="bar"/>
        <c:varyColors val="1"/>
        <c:ser>
          <c:idx val="0"/>
          <c:order val="0"/>
          <c:tx>
            <c:strRef>
              <c:f>'Rys 4.25-28'!$B$1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dPt>
            <c:idx val="4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6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8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7"/>
              <c:layout>
                <c:manualLayout>
                  <c:x val="1.0287749622571575E-3"/>
                  <c:y val="4.3424132794211506E-2"/>
                </c:manualLayout>
              </c:layout>
              <c:showCatName val="1"/>
              <c:showPercent val="1"/>
              <c:separator>
</c:separator>
            </c:dLbl>
            <c:showCatName val="1"/>
            <c:showPercent val="1"/>
            <c:separator> </c:separator>
            <c:showLeaderLines val="1"/>
          </c:dLbls>
          <c:cat>
            <c:strRef>
              <c:f>'Rys 4.25-28'!$A$2:$A$9</c:f>
              <c:strCache>
                <c:ptCount val="8"/>
                <c:pt idx="0">
                  <c:v>Charlotte</c:v>
                </c:pt>
                <c:pt idx="1">
                  <c:v>Columbia</c:v>
                </c:pt>
                <c:pt idx="2">
                  <c:v>Greensboro</c:v>
                </c:pt>
                <c:pt idx="3">
                  <c:v>Charleston</c:v>
                </c:pt>
                <c:pt idx="4">
                  <c:v>Jacksonville</c:v>
                </c:pt>
                <c:pt idx="5">
                  <c:v>Savannah</c:v>
                </c:pt>
                <c:pt idx="6">
                  <c:v>Cleveland</c:v>
                </c:pt>
                <c:pt idx="7">
                  <c:v>Daytona</c:v>
                </c:pt>
              </c:strCache>
            </c:strRef>
          </c:cat>
          <c:val>
            <c:numRef>
              <c:f>'Rys 4.25-28'!$B$2:$B$9</c:f>
              <c:numCache>
                <c:formatCode>General</c:formatCode>
                <c:ptCount val="8"/>
                <c:pt idx="0">
                  <c:v>480000</c:v>
                </c:pt>
                <c:pt idx="1">
                  <c:v>190000</c:v>
                </c:pt>
                <c:pt idx="2">
                  <c:v>140000</c:v>
                </c:pt>
                <c:pt idx="3">
                  <c:v>60000</c:v>
                </c:pt>
                <c:pt idx="4">
                  <c:v>50000</c:v>
                </c:pt>
                <c:pt idx="5">
                  <c:v>40000</c:v>
                </c:pt>
                <c:pt idx="6">
                  <c:v>30000</c:v>
                </c:pt>
                <c:pt idx="7">
                  <c:v>10000</c:v>
                </c:pt>
              </c:numCache>
            </c:numRef>
          </c:val>
        </c:ser>
        <c:gapWidth val="100"/>
        <c:splitType val="pos"/>
        <c:splitPos val="5"/>
        <c:secondPieSize val="75"/>
        <c:ser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serLines>
      </c:ofPieChart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stacked"/>
        <c:ser>
          <c:idx val="0"/>
          <c:order val="0"/>
          <c:tx>
            <c:strRef>
              <c:f>'Rys 4.29'!$E$1</c:f>
              <c:strCache>
                <c:ptCount val="1"/>
                <c:pt idx="0">
                  <c:v>Niewidoczny</c:v>
                </c:pt>
              </c:strCache>
            </c:strRef>
          </c:tx>
          <c:spPr>
            <a:solidFill>
              <a:schemeClr val="bg1"/>
            </a:solidFill>
          </c:spPr>
          <c:cat>
            <c:strRef>
              <c:f>'Rys 4.29'!$D$2:$D$10</c:f>
              <c:strCache>
                <c:ptCount val="9"/>
                <c:pt idx="0">
                  <c:v>Wartość oferty</c:v>
                </c:pt>
                <c:pt idx="1">
                  <c:v>Rabat handlowy</c:v>
                </c:pt>
                <c:pt idx="2">
                  <c:v>Przychód netto</c:v>
                </c:pt>
                <c:pt idx="3">
                  <c:v>Koszty dystrybucji</c:v>
                </c:pt>
                <c:pt idx="4">
                  <c:v>Koszty kooperacji</c:v>
                </c:pt>
                <c:pt idx="5">
                  <c:v>Inne koszty stałe</c:v>
                </c:pt>
                <c:pt idx="6">
                  <c:v>Tantiemy</c:v>
                </c:pt>
                <c:pt idx="7">
                  <c:v>Wyjazdy</c:v>
                </c:pt>
                <c:pt idx="8">
                  <c:v>Zysk</c:v>
                </c:pt>
              </c:strCache>
            </c:strRef>
          </c:cat>
          <c:val>
            <c:numRef>
              <c:f>'Rys 4.29'!$E$2:$E$10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34254</c:v>
                </c:pt>
                <c:pt idx="2" formatCode="General">
                  <c:v>0</c:v>
                </c:pt>
                <c:pt idx="3">
                  <c:v>25005</c:v>
                </c:pt>
                <c:pt idx="4">
                  <c:v>22005</c:v>
                </c:pt>
                <c:pt idx="5">
                  <c:v>14741</c:v>
                </c:pt>
                <c:pt idx="6">
                  <c:v>10041</c:v>
                </c:pt>
                <c:pt idx="7">
                  <c:v>9441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strRef>
              <c:f>'Rys 4.29'!$F$1</c:f>
              <c:strCache>
                <c:ptCount val="1"/>
                <c:pt idx="0">
                  <c:v>Widoczny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0"/>
              <c:layout>
                <c:manualLayout>
                  <c:x val="1.6908973334854899E-3"/>
                  <c:y val="-0.37500000000000022"/>
                </c:manualLayout>
              </c:layout>
              <c:showVal val="1"/>
            </c:dLbl>
            <c:dLbl>
              <c:idx val="1"/>
              <c:layout>
                <c:manualLayout>
                  <c:x val="8.4537258929590423E-4"/>
                  <c:y val="-0.19444444444444467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0.22222222222222221"/>
                </c:manualLayout>
              </c:layout>
              <c:showVal val="1"/>
            </c:dLbl>
            <c:dLbl>
              <c:idx val="3"/>
              <c:layout>
                <c:manualLayout>
                  <c:x val="-1.9323671497584562E-3"/>
                  <c:y val="-8.7962962962963062E-2"/>
                </c:manualLayout>
              </c:layout>
              <c:showVal val="1"/>
            </c:dLbl>
            <c:dLbl>
              <c:idx val="4"/>
              <c:layout>
                <c:manualLayout>
                  <c:x val="-1.5215489368176828E-7"/>
                  <c:y val="-5.5555555555555504E-2"/>
                </c:manualLayout>
              </c:layout>
              <c:showVal val="1"/>
            </c:dLbl>
            <c:dLbl>
              <c:idx val="5"/>
              <c:layout>
                <c:manualLayout>
                  <c:x val="-1.5215489368176828E-7"/>
                  <c:y val="-7.8703703703703734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-6.4814814814814867E-2"/>
                </c:manualLayout>
              </c:layout>
              <c:showVal val="1"/>
            </c:dLbl>
            <c:dLbl>
              <c:idx val="7"/>
              <c:layout>
                <c:manualLayout>
                  <c:x val="0"/>
                  <c:y val="-4.1666666666666664E-2"/>
                </c:manualLayout>
              </c:layout>
              <c:showVal val="1"/>
            </c:dLbl>
            <c:dLbl>
              <c:idx val="8"/>
              <c:layout>
                <c:manualLayout>
                  <c:x val="-1.9323671497584562E-3"/>
                  <c:y val="-8.7962962962963021E-2"/>
                </c:manualLayout>
              </c:layout>
              <c:showVal val="1"/>
            </c:dLbl>
            <c:showVal val="1"/>
          </c:dLbls>
          <c:cat>
            <c:strRef>
              <c:f>'Rys 4.29'!$D$2:$D$10</c:f>
              <c:strCache>
                <c:ptCount val="9"/>
                <c:pt idx="0">
                  <c:v>Wartość oferty</c:v>
                </c:pt>
                <c:pt idx="1">
                  <c:v>Rabat handlowy</c:v>
                </c:pt>
                <c:pt idx="2">
                  <c:v>Przychód netto</c:v>
                </c:pt>
                <c:pt idx="3">
                  <c:v>Koszty dystrybucji</c:v>
                </c:pt>
                <c:pt idx="4">
                  <c:v>Koszty kooperacji</c:v>
                </c:pt>
                <c:pt idx="5">
                  <c:v>Inne koszty stałe</c:v>
                </c:pt>
                <c:pt idx="6">
                  <c:v>Tantiemy</c:v>
                </c:pt>
                <c:pt idx="7">
                  <c:v>Wyjazdy</c:v>
                </c:pt>
                <c:pt idx="8">
                  <c:v>Zysk</c:v>
                </c:pt>
              </c:strCache>
            </c:strRef>
          </c:cat>
          <c:val>
            <c:numRef>
              <c:f>'Rys 4.29'!$F$2:$F$10</c:f>
              <c:numCache>
                <c:formatCode>#,##0</c:formatCode>
                <c:ptCount val="9"/>
                <c:pt idx="0">
                  <c:v>62280</c:v>
                </c:pt>
                <c:pt idx="1">
                  <c:v>28026</c:v>
                </c:pt>
                <c:pt idx="2">
                  <c:v>34254</c:v>
                </c:pt>
                <c:pt idx="3">
                  <c:v>9249</c:v>
                </c:pt>
                <c:pt idx="4">
                  <c:v>3000</c:v>
                </c:pt>
                <c:pt idx="5">
                  <c:v>7264</c:v>
                </c:pt>
                <c:pt idx="6">
                  <c:v>4700</c:v>
                </c:pt>
                <c:pt idx="7">
                  <c:v>600</c:v>
                </c:pt>
                <c:pt idx="8">
                  <c:v>9441</c:v>
                </c:pt>
              </c:numCache>
            </c:numRef>
          </c:val>
        </c:ser>
        <c:overlap val="100"/>
        <c:axId val="65438464"/>
        <c:axId val="65440000"/>
      </c:barChart>
      <c:catAx>
        <c:axId val="65438464"/>
        <c:scaling>
          <c:orientation val="minMax"/>
        </c:scaling>
        <c:axPos val="b"/>
        <c:tickLblPos val="nextTo"/>
        <c:crossAx val="65440000"/>
        <c:crosses val="autoZero"/>
        <c:auto val="1"/>
        <c:lblAlgn val="ctr"/>
        <c:lblOffset val="100"/>
      </c:catAx>
      <c:valAx>
        <c:axId val="65440000"/>
        <c:scaling>
          <c:orientation val="minMax"/>
        </c:scaling>
        <c:axPos val="l"/>
        <c:numFmt formatCode="General" sourceLinked="1"/>
        <c:tickLblPos val="nextTo"/>
        <c:crossAx val="65438464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/>
            </a:pPr>
            <a:r>
              <a:rPr lang="pl-PL" sz="1600"/>
              <a:t>Konkurent A, jako producent urządzeń</a:t>
            </a:r>
            <a:r>
              <a:rPr lang="pl-PL" sz="1600" baseline="0"/>
              <a:t> laserowych</a:t>
            </a:r>
          </a:p>
          <a:p>
            <a:pPr algn="l">
              <a:defRPr/>
            </a:pPr>
            <a:r>
              <a:rPr lang="pl-PL" sz="1600" baseline="0"/>
              <a:t>proponuje znaczną obniżkę kosztów</a:t>
            </a:r>
            <a:endParaRPr lang="pl-PL" sz="1600"/>
          </a:p>
        </c:rich>
      </c:tx>
      <c:layout>
        <c:manualLayout>
          <c:xMode val="edge"/>
          <c:yMode val="edge"/>
          <c:x val="1.909090909090911E-2"/>
          <c:y val="2.1857923497267801E-2"/>
        </c:manualLayout>
      </c:layout>
    </c:title>
    <c:plotArea>
      <c:layout/>
      <c:barChart>
        <c:barDir val="bar"/>
        <c:grouping val="stacked"/>
        <c:ser>
          <c:idx val="0"/>
          <c:order val="0"/>
          <c:tx>
            <c:strRef>
              <c:f>'Rys 4.5'!$B$7</c:f>
              <c:strCache>
                <c:ptCount val="1"/>
                <c:pt idx="0">
                  <c:v>Koszt lasera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'Rys 4.5'!$A$8:$A$10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'Rys 4.5'!$B$8:$B$10</c:f>
              <c:numCache>
                <c:formatCode>General</c:formatCode>
                <c:ptCount val="3"/>
                <c:pt idx="0">
                  <c:v>10</c:v>
                </c:pt>
                <c:pt idx="1">
                  <c:v>30</c:v>
                </c:pt>
                <c:pt idx="2">
                  <c:v>27</c:v>
                </c:pt>
              </c:numCache>
            </c:numRef>
          </c:val>
        </c:ser>
        <c:ser>
          <c:idx val="1"/>
          <c:order val="1"/>
          <c:tx>
            <c:strRef>
              <c:f>'Rys 4.5'!$C$7</c:f>
              <c:strCache>
                <c:ptCount val="1"/>
                <c:pt idx="0">
                  <c:v>Pozostałe koszty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chemeClr val="tx1"/>
              </a:solidFill>
            </a:ln>
          </c:spPr>
          <c:cat>
            <c:strRef>
              <c:f>'Rys 4.5'!$A$8:$A$10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'Rys 4.5'!$C$8:$C$10</c:f>
              <c:numCache>
                <c:formatCode>General</c:formatCode>
                <c:ptCount val="3"/>
                <c:pt idx="0">
                  <c:v>73</c:v>
                </c:pt>
                <c:pt idx="1">
                  <c:v>67</c:v>
                </c:pt>
                <c:pt idx="2">
                  <c:v>81</c:v>
                </c:pt>
              </c:numCache>
            </c:numRef>
          </c:val>
        </c:ser>
        <c:overlap val="100"/>
        <c:axId val="65181952"/>
        <c:axId val="65290240"/>
      </c:barChart>
      <c:catAx>
        <c:axId val="65181952"/>
        <c:scaling>
          <c:orientation val="maxMin"/>
        </c:scaling>
        <c:axPos val="l"/>
        <c:tickLblPos val="nextTo"/>
        <c:crossAx val="65290240"/>
        <c:crosses val="autoZero"/>
        <c:auto val="1"/>
        <c:lblAlgn val="ctr"/>
        <c:lblOffset val="100"/>
      </c:catAx>
      <c:valAx>
        <c:axId val="65290240"/>
        <c:scaling>
          <c:orientation val="minMax"/>
        </c:scaling>
        <c:delete val="1"/>
        <c:axPos val="t"/>
        <c:numFmt formatCode="General" sourceLinked="1"/>
        <c:tickLblPos val="nextTo"/>
        <c:crossAx val="6518195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/>
            </a:pPr>
            <a:r>
              <a:rPr lang="pl-PL" sz="1600"/>
              <a:t>Nie jesteś w stanie</a:t>
            </a:r>
            <a:r>
              <a:rPr lang="pl-PL" sz="1600" baseline="0"/>
              <a:t> porównać komponentów</a:t>
            </a:r>
          </a:p>
          <a:p>
            <a:pPr algn="l">
              <a:defRPr/>
            </a:pPr>
            <a:r>
              <a:rPr lang="pl-PL" sz="1600" baseline="0"/>
              <a:t>poza pierwszym składnikiem</a:t>
            </a:r>
            <a:endParaRPr lang="pl-PL" sz="1600"/>
          </a:p>
        </c:rich>
      </c:tx>
      <c:layout>
        <c:manualLayout>
          <c:xMode val="edge"/>
          <c:yMode val="edge"/>
          <c:x val="1.9105599604927467E-2"/>
          <c:y val="2.1798365122615827E-2"/>
        </c:manualLayout>
      </c:layout>
    </c:title>
    <c:plotArea>
      <c:layout/>
      <c:barChart>
        <c:barDir val="bar"/>
        <c:grouping val="stacked"/>
        <c:ser>
          <c:idx val="0"/>
          <c:order val="0"/>
          <c:tx>
            <c:strRef>
              <c:f>'Rys 4.5'!$B$1</c:f>
              <c:strCache>
                <c:ptCount val="1"/>
                <c:pt idx="0">
                  <c:v>Koszt lasera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'Rys 4.5'!$A$2:$A$4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'Rys 4.5'!$B$2:$B$4</c:f>
              <c:numCache>
                <c:formatCode>General</c:formatCode>
                <c:ptCount val="3"/>
                <c:pt idx="0">
                  <c:v>10</c:v>
                </c:pt>
                <c:pt idx="1">
                  <c:v>30</c:v>
                </c:pt>
                <c:pt idx="2">
                  <c:v>27</c:v>
                </c:pt>
              </c:numCache>
            </c:numRef>
          </c:val>
        </c:ser>
        <c:ser>
          <c:idx val="1"/>
          <c:order val="1"/>
          <c:tx>
            <c:strRef>
              <c:f>'Rys 4.5'!$C$1</c:f>
              <c:strCache>
                <c:ptCount val="1"/>
                <c:pt idx="0">
                  <c:v>CPU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strRef>
              <c:f>'Rys 4.5'!$A$2:$A$4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'Rys 4.5'!$C$2:$C$4</c:f>
              <c:numCache>
                <c:formatCode>General</c:formatCode>
                <c:ptCount val="3"/>
                <c:pt idx="0">
                  <c:v>20</c:v>
                </c:pt>
                <c:pt idx="1">
                  <c:v>15</c:v>
                </c:pt>
                <c:pt idx="2">
                  <c:v>13</c:v>
                </c:pt>
              </c:numCache>
            </c:numRef>
          </c:val>
        </c:ser>
        <c:ser>
          <c:idx val="2"/>
          <c:order val="2"/>
          <c:tx>
            <c:strRef>
              <c:f>'Rys 4.5'!$D$1</c:f>
              <c:strCache>
                <c:ptCount val="1"/>
                <c:pt idx="0">
                  <c:v>Wyświetlacz</c:v>
                </c:pt>
              </c:strCache>
            </c:strRef>
          </c:tx>
          <c:cat>
            <c:strRef>
              <c:f>'Rys 4.5'!$A$2:$A$4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'Rys 4.5'!$D$2:$D$4</c:f>
              <c:numCache>
                <c:formatCode>General</c:formatCode>
                <c:ptCount val="3"/>
                <c:pt idx="0">
                  <c:v>10</c:v>
                </c:pt>
                <c:pt idx="1">
                  <c:v>9</c:v>
                </c:pt>
                <c:pt idx="2">
                  <c:v>12</c:v>
                </c:pt>
              </c:numCache>
            </c:numRef>
          </c:val>
        </c:ser>
        <c:ser>
          <c:idx val="3"/>
          <c:order val="3"/>
          <c:tx>
            <c:strRef>
              <c:f>'Rys 4.5'!$E$1</c:f>
              <c:strCache>
                <c:ptCount val="1"/>
                <c:pt idx="0">
                  <c:v>Klawiatura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cat>
            <c:strRef>
              <c:f>'Rys 4.5'!$A$2:$A$4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'Rys 4.5'!$E$2:$E$4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6</c:v>
                </c:pt>
              </c:numCache>
            </c:numRef>
          </c:val>
        </c:ser>
        <c:ser>
          <c:idx val="4"/>
          <c:order val="4"/>
          <c:tx>
            <c:strRef>
              <c:f>'Rys 4.5'!$F$1</c:f>
              <c:strCache>
                <c:ptCount val="1"/>
                <c:pt idx="0">
                  <c:v>Inne</c:v>
                </c:pt>
              </c:strCache>
            </c:strRef>
          </c:tx>
          <c:cat>
            <c:strRef>
              <c:f>'Rys 4.5'!$A$2:$A$4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'Rys 4.5'!$F$2:$F$4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50</c:v>
                </c:pt>
              </c:numCache>
            </c:numRef>
          </c:val>
        </c:ser>
        <c:overlap val="100"/>
        <c:axId val="65321600"/>
        <c:axId val="65335680"/>
      </c:barChart>
      <c:catAx>
        <c:axId val="65321600"/>
        <c:scaling>
          <c:orientation val="maxMin"/>
        </c:scaling>
        <c:axPos val="l"/>
        <c:tickLblPos val="nextTo"/>
        <c:crossAx val="65335680"/>
        <c:crosses val="autoZero"/>
        <c:auto val="1"/>
        <c:lblAlgn val="ctr"/>
        <c:lblOffset val="100"/>
      </c:catAx>
      <c:valAx>
        <c:axId val="65335680"/>
        <c:scaling>
          <c:orientation val="minMax"/>
        </c:scaling>
        <c:delete val="1"/>
        <c:axPos val="t"/>
        <c:numFmt formatCode="General" sourceLinked="1"/>
        <c:tickLblPos val="nextTo"/>
        <c:crossAx val="65321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 sz="1600"/>
              <a:t>To jest bardzo niewłaściwy sposób na porównanie cen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'Rys 4.6'!$B$1</c:f>
              <c:strCache>
                <c:ptCount val="1"/>
                <c:pt idx="0">
                  <c:v>Marka</c:v>
                </c:pt>
              </c:strCache>
            </c:strRef>
          </c:tx>
          <c:dLbls>
            <c:numFmt formatCode="#,##0\ &quot;zł&quot;" sourceLinked="0"/>
            <c:dLblPos val="outEnd"/>
            <c:showVal val="1"/>
            <c:showCatName val="1"/>
            <c:separator>
</c:separator>
          </c:dLbls>
          <c:cat>
            <c:strRef>
              <c:f>'Rys 4.6'!$A$2:$A$6</c:f>
              <c:strCache>
                <c:ptCount val="5"/>
                <c:pt idx="0">
                  <c:v>Buick Ranier</c:v>
                </c:pt>
                <c:pt idx="1">
                  <c:v>Cadillac Escalade</c:v>
                </c:pt>
                <c:pt idx="2">
                  <c:v>Ford Escape Hybrid</c:v>
                </c:pt>
                <c:pt idx="3">
                  <c:v>Hummer H3</c:v>
                </c:pt>
                <c:pt idx="4">
                  <c:v>land Rover LRB</c:v>
                </c:pt>
              </c:strCache>
            </c:strRef>
          </c:cat>
          <c:val>
            <c:numRef>
              <c:f>'Rys 4.6'!$B$2:$B$6</c:f>
              <c:numCache>
                <c:formatCode>_-* #,##0.00\ "zł"_-;\-* #,##0.00\ "zł"_-;_-* "-"??\ "zł"_-;_-@_-</c:formatCode>
                <c:ptCount val="5"/>
                <c:pt idx="0">
                  <c:v>72594.899999999994</c:v>
                </c:pt>
                <c:pt idx="1">
                  <c:v>126603.49999999999</c:v>
                </c:pt>
                <c:pt idx="2">
                  <c:v>62697.999999999993</c:v>
                </c:pt>
                <c:pt idx="3">
                  <c:v>66035.299999999988</c:v>
                </c:pt>
                <c:pt idx="4">
                  <c:v>110816.29999999999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Wykres słupkowy jest dużo bardziej efektywny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strRef>
              <c:f>'Rys 4.6'!$B$40</c:f>
              <c:strCache>
                <c:ptCount val="1"/>
                <c:pt idx="0">
                  <c:v>Marka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'Rys 4.6'!$A$41:$A$45</c:f>
              <c:strCache>
                <c:ptCount val="5"/>
                <c:pt idx="0">
                  <c:v>Ford Escape Hybrid</c:v>
                </c:pt>
                <c:pt idx="1">
                  <c:v>Hummer H3</c:v>
                </c:pt>
                <c:pt idx="2">
                  <c:v>Buick Ranier</c:v>
                </c:pt>
                <c:pt idx="3">
                  <c:v>land Rover LRB</c:v>
                </c:pt>
                <c:pt idx="4">
                  <c:v>Cadillac Escalade</c:v>
                </c:pt>
              </c:strCache>
            </c:strRef>
          </c:cat>
          <c:val>
            <c:numRef>
              <c:f>'Rys 4.6'!$B$41:$B$45</c:f>
              <c:numCache>
                <c:formatCode>_-* #,##0.00\ "zł"_-;\-* #,##0.00\ "zł"_-;_-* "-"??\ "zł"_-;_-@_-</c:formatCode>
                <c:ptCount val="5"/>
                <c:pt idx="0">
                  <c:v>62697.999999999993</c:v>
                </c:pt>
                <c:pt idx="1">
                  <c:v>66035.299999999988</c:v>
                </c:pt>
                <c:pt idx="2">
                  <c:v>72594.899999999994</c:v>
                </c:pt>
                <c:pt idx="3">
                  <c:v>110816.29999999999</c:v>
                </c:pt>
                <c:pt idx="4">
                  <c:v>126603.49999999999</c:v>
                </c:pt>
              </c:numCache>
            </c:numRef>
          </c:val>
        </c:ser>
        <c:axId val="65255296"/>
        <c:axId val="65256832"/>
      </c:barChart>
      <c:catAx>
        <c:axId val="65255296"/>
        <c:scaling>
          <c:orientation val="minMax"/>
        </c:scaling>
        <c:axPos val="l"/>
        <c:tickLblPos val="nextTo"/>
        <c:crossAx val="65256832"/>
        <c:crosses val="autoZero"/>
        <c:auto val="1"/>
        <c:lblAlgn val="ctr"/>
        <c:lblOffset val="100"/>
      </c:catAx>
      <c:valAx>
        <c:axId val="65256832"/>
        <c:scaling>
          <c:orientation val="minMax"/>
        </c:scaling>
        <c:axPos val="b"/>
        <c:majorGridlines/>
        <c:numFmt formatCode="#,##0\ &quot;zł&quot;" sourceLinked="0"/>
        <c:tickLblPos val="nextTo"/>
        <c:crossAx val="65255296"/>
        <c:crosses val="autoZero"/>
        <c:crossBetween val="between"/>
        <c:dispUnits>
          <c:builtInUnit val="thousands"/>
          <c:dispUnitsLbl/>
        </c:dispUnits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pieChart>
        <c:varyColors val="1"/>
        <c:ser>
          <c:idx val="0"/>
          <c:order val="0"/>
          <c:tx>
            <c:strRef>
              <c:f>'Rys 4.9-11'!$B$1</c:f>
              <c:strCache>
                <c:ptCount val="1"/>
                <c:pt idx="0">
                  <c:v>hgw</c:v>
                </c:pt>
              </c:strCache>
            </c:strRef>
          </c:tx>
          <c:dPt>
            <c:idx val="3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Lbls>
            <c:dLblPos val="outEnd"/>
            <c:showCatName val="1"/>
            <c:showPercent val="1"/>
            <c:separator>
</c:separator>
            <c:showLeaderLines val="1"/>
          </c:dLbls>
          <c:cat>
            <c:strRef>
              <c:f>'Rys 4.9-11'!$A$2:$A$6</c:f>
              <c:strCache>
                <c:ptCount val="5"/>
                <c:pt idx="0">
                  <c:v>PTDC</c:v>
                </c:pt>
                <c:pt idx="1">
                  <c:v>PTVB</c:v>
                </c:pt>
                <c:pt idx="2">
                  <c:v>PTJW</c:v>
                </c:pt>
                <c:pt idx="3">
                  <c:v>PTPC</c:v>
                </c:pt>
                <c:pt idx="4">
                  <c:v>PTDD</c:v>
                </c:pt>
              </c:strCache>
            </c:strRef>
          </c:cat>
          <c:val>
            <c:numRef>
              <c:f>'Rys 4.9-11'!$B$2:$B$6</c:f>
              <c:numCache>
                <c:formatCode>General</c:formatCode>
                <c:ptCount val="5"/>
                <c:pt idx="0">
                  <c:v>49</c:v>
                </c:pt>
                <c:pt idx="1">
                  <c:v>20</c:v>
                </c:pt>
                <c:pt idx="2">
                  <c:v>17</c:v>
                </c:pt>
                <c:pt idx="3">
                  <c:v>11</c:v>
                </c:pt>
                <c:pt idx="4">
                  <c:v>3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'Rys 4.1214'!$B$1</c:f>
              <c:strCache>
                <c:ptCount val="1"/>
                <c:pt idx="0">
                  <c:v>Ceny składników</c:v>
                </c:pt>
              </c:strCache>
            </c:strRef>
          </c:tx>
          <c:dLbls>
            <c:dLblPos val="outEnd"/>
            <c:showVal val="1"/>
            <c:showCatName val="1"/>
            <c:separator> </c:separator>
            <c:showLeaderLines val="1"/>
          </c:dLbls>
          <c:cat>
            <c:strRef>
              <c:f>'Rys 4.1214'!$A$2:$A$8</c:f>
              <c:strCache>
                <c:ptCount val="7"/>
                <c:pt idx="0">
                  <c:v>Generator lasera</c:v>
                </c:pt>
                <c:pt idx="1">
                  <c:v>WiFi</c:v>
                </c:pt>
                <c:pt idx="2">
                  <c:v>CPU</c:v>
                </c:pt>
                <c:pt idx="3">
                  <c:v>Wyświetlacz 16 linii</c:v>
                </c:pt>
                <c:pt idx="4">
                  <c:v>Obudowa XFV/L</c:v>
                </c:pt>
                <c:pt idx="5">
                  <c:v>Klawiatura z osprzętem</c:v>
                </c:pt>
                <c:pt idx="6">
                  <c:v>Pozostałe składniki i montaż</c:v>
                </c:pt>
              </c:strCache>
            </c:strRef>
          </c:cat>
          <c:val>
            <c:numRef>
              <c:f>'Rys 4.1214'!$B$2:$B$8</c:f>
              <c:numCache>
                <c:formatCode>General</c:formatCode>
                <c:ptCount val="7"/>
                <c:pt idx="0">
                  <c:v>145</c:v>
                </c:pt>
                <c:pt idx="1">
                  <c:v>129</c:v>
                </c:pt>
                <c:pt idx="2">
                  <c:v>125</c:v>
                </c:pt>
                <c:pt idx="3">
                  <c:v>89</c:v>
                </c:pt>
                <c:pt idx="4">
                  <c:v>24</c:v>
                </c:pt>
                <c:pt idx="5">
                  <c:v>14</c:v>
                </c:pt>
                <c:pt idx="6">
                  <c:v>161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chart" Target="../charts/chart23.xml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chart" Target="../charts/chart22.xml"/><Relationship Id="rId2" Type="http://schemas.openxmlformats.org/officeDocument/2006/relationships/image" Target="../media/image2.png"/><Relationship Id="rId16" Type="http://schemas.openxmlformats.org/officeDocument/2006/relationships/chart" Target="../charts/chart21.xml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chart" Target="../charts/chart20.xml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4" Type="http://schemas.openxmlformats.org/officeDocument/2006/relationships/chart" Target="../charts/chart3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133350</xdr:rowOff>
    </xdr:from>
    <xdr:to>
      <xdr:col>10</xdr:col>
      <xdr:colOff>47625</xdr:colOff>
      <xdr:row>15</xdr:row>
      <xdr:rowOff>161925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1104900</xdr:colOff>
      <xdr:row>21</xdr:row>
      <xdr:rowOff>9525</xdr:rowOff>
    </xdr:from>
    <xdr:to>
      <xdr:col>4</xdr:col>
      <xdr:colOff>666750</xdr:colOff>
      <xdr:row>36</xdr:row>
      <xdr:rowOff>38100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66676</xdr:rowOff>
    </xdr:from>
    <xdr:to>
      <xdr:col>5</xdr:col>
      <xdr:colOff>85725</xdr:colOff>
      <xdr:row>57</xdr:row>
      <xdr:rowOff>161926</xdr:rowOff>
    </xdr:to>
    <xdr:grpSp>
      <xdr:nvGrpSpPr>
        <xdr:cNvPr id="40" name="Grupa 39"/>
        <xdr:cNvGrpSpPr/>
      </xdr:nvGrpSpPr>
      <xdr:grpSpPr>
        <a:xfrm>
          <a:off x="0" y="8103395"/>
          <a:ext cx="3538538" cy="2238375"/>
          <a:chOff x="1200149" y="1057276"/>
          <a:chExt cx="3514725" cy="2266950"/>
        </a:xfrm>
      </xdr:grpSpPr>
      <xdr:sp macro="" textlink="">
        <xdr:nvSpPr>
          <xdr:cNvPr id="2" name="Prostokąt 1"/>
          <xdr:cNvSpPr/>
        </xdr:nvSpPr>
        <xdr:spPr>
          <a:xfrm>
            <a:off x="1200149" y="1057276"/>
            <a:ext cx="3514725" cy="2266950"/>
          </a:xfrm>
          <a:prstGeom prst="rect">
            <a:avLst/>
          </a:prstGeom>
          <a:solidFill>
            <a:schemeClr val="lt1"/>
          </a:solidFill>
          <a:ln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rtlCol="0" anchor="ctr"/>
          <a:lstStyle/>
          <a:p>
            <a:pPr algn="ctr"/>
            <a:endParaRPr lang="pl-PL" sz="1100"/>
          </a:p>
        </xdr:txBody>
      </xdr:sp>
      <xdr:pic>
        <xdr:nvPicPr>
          <xdr:cNvPr id="3073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352550" y="1238250"/>
            <a:ext cx="523875" cy="533400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74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2028825" y="1238250"/>
            <a:ext cx="504825" cy="514350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75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2705100" y="1228725"/>
            <a:ext cx="533400" cy="542925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76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3390900" y="1228725"/>
            <a:ext cx="523875" cy="514350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77" name="Picture 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067175" y="1219200"/>
            <a:ext cx="542925" cy="533400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78" name="Picture 6"/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1343025" y="1962150"/>
            <a:ext cx="504825" cy="504825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79" name="Picture 7"/>
          <xdr:cNvPicPr>
            <a:picLocks noChangeAspect="1" noChangeArrowheads="1"/>
          </xdr:cNvPicPr>
        </xdr:nvPicPr>
        <xdr:blipFill>
          <a:blip xmlns:r="http://schemas.openxmlformats.org/officeDocument/2006/relationships" r:embed="rId7"/>
          <a:srcRect/>
          <a:stretch>
            <a:fillRect/>
          </a:stretch>
        </xdr:blipFill>
        <xdr:spPr bwMode="auto">
          <a:xfrm>
            <a:off x="2028825" y="1971675"/>
            <a:ext cx="485775" cy="495300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80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8"/>
          <a:srcRect/>
          <a:stretch>
            <a:fillRect/>
          </a:stretch>
        </xdr:blipFill>
        <xdr:spPr bwMode="auto">
          <a:xfrm>
            <a:off x="2714625" y="1952625"/>
            <a:ext cx="533400" cy="533400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81" name="Picture 9"/>
          <xdr:cNvPicPr>
            <a:picLocks noChangeAspect="1" noChangeArrowheads="1"/>
          </xdr:cNvPicPr>
        </xdr:nvPicPr>
        <xdr:blipFill>
          <a:blip xmlns:r="http://schemas.openxmlformats.org/officeDocument/2006/relationships" r:embed="rId9"/>
          <a:srcRect/>
          <a:stretch>
            <a:fillRect/>
          </a:stretch>
        </xdr:blipFill>
        <xdr:spPr bwMode="auto">
          <a:xfrm>
            <a:off x="3409950" y="1952625"/>
            <a:ext cx="504825" cy="514350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82" name="Picture 10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/>
          <a:srcRect/>
          <a:stretch>
            <a:fillRect/>
          </a:stretch>
        </xdr:blipFill>
        <xdr:spPr bwMode="auto">
          <a:xfrm>
            <a:off x="4095750" y="1962150"/>
            <a:ext cx="504825" cy="533400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83" name="Picture 11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/>
          <a:srcRect/>
          <a:stretch>
            <a:fillRect/>
          </a:stretch>
        </xdr:blipFill>
        <xdr:spPr bwMode="auto">
          <a:xfrm>
            <a:off x="1352550" y="2676525"/>
            <a:ext cx="523875" cy="523875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84" name="Picture 12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/>
          <a:srcRect/>
          <a:stretch>
            <a:fillRect/>
          </a:stretch>
        </xdr:blipFill>
        <xdr:spPr bwMode="auto">
          <a:xfrm>
            <a:off x="2019300" y="2686050"/>
            <a:ext cx="523875" cy="523875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85" name="Picture 13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/>
          <a:srcRect/>
          <a:stretch>
            <a:fillRect/>
          </a:stretch>
        </xdr:blipFill>
        <xdr:spPr bwMode="auto">
          <a:xfrm>
            <a:off x="2724150" y="2676525"/>
            <a:ext cx="504825" cy="504825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3086" name="Picture 14"/>
          <xdr:cNvPicPr>
            <a:picLocks noChangeAspect="1" noChangeArrowheads="1"/>
          </xdr:cNvPicPr>
        </xdr:nvPicPr>
        <xdr:blipFill>
          <a:blip xmlns:r="http://schemas.openxmlformats.org/officeDocument/2006/relationships" r:embed="rId14"/>
          <a:srcRect/>
          <a:stretch>
            <a:fillRect/>
          </a:stretch>
        </xdr:blipFill>
        <xdr:spPr bwMode="auto">
          <a:xfrm>
            <a:off x="3400425" y="2686050"/>
            <a:ext cx="514350" cy="514350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</xdr:grpSp>
    <xdr:clientData/>
  </xdr:twoCellAnchor>
  <xdr:twoCellAnchor>
    <xdr:from>
      <xdr:col>5</xdr:col>
      <xdr:colOff>0</xdr:colOff>
      <xdr:row>7</xdr:row>
      <xdr:rowOff>9525</xdr:rowOff>
    </xdr:from>
    <xdr:to>
      <xdr:col>11</xdr:col>
      <xdr:colOff>457200</xdr:colOff>
      <xdr:row>22</xdr:row>
      <xdr:rowOff>38100</xdr:rowOff>
    </xdr:to>
    <xdr:graphicFrame macro="">
      <xdr:nvGraphicFramePr>
        <xdr:cNvPr id="41" name="Wykres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0</xdr:colOff>
      <xdr:row>7</xdr:row>
      <xdr:rowOff>0</xdr:rowOff>
    </xdr:from>
    <xdr:to>
      <xdr:col>18</xdr:col>
      <xdr:colOff>457200</xdr:colOff>
      <xdr:row>22</xdr:row>
      <xdr:rowOff>28575</xdr:rowOff>
    </xdr:to>
    <xdr:graphicFrame macro="">
      <xdr:nvGraphicFramePr>
        <xdr:cNvPr id="42" name="Wykres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0</xdr:colOff>
      <xdr:row>23</xdr:row>
      <xdr:rowOff>0</xdr:rowOff>
    </xdr:from>
    <xdr:to>
      <xdr:col>11</xdr:col>
      <xdr:colOff>457200</xdr:colOff>
      <xdr:row>38</xdr:row>
      <xdr:rowOff>28575</xdr:rowOff>
    </xdr:to>
    <xdr:graphicFrame macro="">
      <xdr:nvGraphicFramePr>
        <xdr:cNvPr id="43" name="Wykres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0</xdr:colOff>
      <xdr:row>23</xdr:row>
      <xdr:rowOff>0</xdr:rowOff>
    </xdr:from>
    <xdr:to>
      <xdr:col>18</xdr:col>
      <xdr:colOff>457200</xdr:colOff>
      <xdr:row>38</xdr:row>
      <xdr:rowOff>28575</xdr:rowOff>
    </xdr:to>
    <xdr:graphicFrame macro="">
      <xdr:nvGraphicFramePr>
        <xdr:cNvPr id="44" name="Wykres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9525</xdr:rowOff>
    </xdr:from>
    <xdr:to>
      <xdr:col>10</xdr:col>
      <xdr:colOff>466725</xdr:colOff>
      <xdr:row>27</xdr:row>
      <xdr:rowOff>123825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25</xdr:row>
      <xdr:rowOff>171450</xdr:rowOff>
    </xdr:from>
    <xdr:to>
      <xdr:col>18</xdr:col>
      <xdr:colOff>523875</xdr:colOff>
      <xdr:row>44</xdr:row>
      <xdr:rowOff>104775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285748</xdr:colOff>
      <xdr:row>33</xdr:row>
      <xdr:rowOff>158749</xdr:rowOff>
    </xdr:from>
    <xdr:to>
      <xdr:col>18</xdr:col>
      <xdr:colOff>257175</xdr:colOff>
      <xdr:row>64</xdr:row>
      <xdr:rowOff>44450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0.28337</cdr:x>
      <cdr:y>0.03647</cdr:y>
    </cdr:from>
    <cdr:to>
      <cdr:x>0.97461</cdr:x>
      <cdr:y>0.97765</cdr:y>
    </cdr:to>
    <cdr:sp macro="" textlink="">
      <cdr:nvSpPr>
        <cdr:cNvPr id="2" name="Prostokąt 1"/>
        <cdr:cNvSpPr/>
      </cdr:nvSpPr>
      <cdr:spPr>
        <a:xfrm xmlns:a="http://schemas.openxmlformats.org/drawingml/2006/main">
          <a:off x="3295652" y="196851"/>
          <a:ext cx="8039100" cy="508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>
            <a:alpha val="0"/>
          </a:schemeClr>
        </a:solidFill>
        <a:ln xmlns:a="http://schemas.openxmlformats.org/drawingml/2006/main" w="12700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</xdr:row>
      <xdr:rowOff>19049</xdr:rowOff>
    </xdr:from>
    <xdr:to>
      <xdr:col>9</xdr:col>
      <xdr:colOff>609600</xdr:colOff>
      <xdr:row>22</xdr:row>
      <xdr:rowOff>171449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584499</xdr:colOff>
      <xdr:row>8</xdr:row>
      <xdr:rowOff>64546</xdr:rowOff>
    </xdr:from>
    <xdr:to>
      <xdr:col>13</xdr:col>
      <xdr:colOff>372484</xdr:colOff>
      <xdr:row>33</xdr:row>
      <xdr:rowOff>7172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1090083</xdr:colOff>
      <xdr:row>41</xdr:row>
      <xdr:rowOff>0</xdr:rowOff>
    </xdr:from>
    <xdr:to>
      <xdr:col>11</xdr:col>
      <xdr:colOff>31751</xdr:colOff>
      <xdr:row>62</xdr:row>
      <xdr:rowOff>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1092200</xdr:colOff>
      <xdr:row>62</xdr:row>
      <xdr:rowOff>101600</xdr:rowOff>
    </xdr:from>
    <xdr:to>
      <xdr:col>11</xdr:col>
      <xdr:colOff>29634</xdr:colOff>
      <xdr:row>83</xdr:row>
      <xdr:rowOff>101600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87</xdr:row>
      <xdr:rowOff>0</xdr:rowOff>
    </xdr:from>
    <xdr:to>
      <xdr:col>11</xdr:col>
      <xdr:colOff>473785</xdr:colOff>
      <xdr:row>111</xdr:row>
      <xdr:rowOff>120426</xdr:rowOff>
    </xdr:to>
    <xdr:graphicFrame macro="">
      <xdr:nvGraphicFramePr>
        <xdr:cNvPr id="8" name="Wykres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13</xdr:row>
      <xdr:rowOff>57150</xdr:rowOff>
    </xdr:from>
    <xdr:to>
      <xdr:col>9</xdr:col>
      <xdr:colOff>9525</xdr:colOff>
      <xdr:row>28</xdr:row>
      <xdr:rowOff>85725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523875</xdr:colOff>
      <xdr:row>15</xdr:row>
      <xdr:rowOff>57150</xdr:rowOff>
    </xdr:from>
    <xdr:to>
      <xdr:col>2</xdr:col>
      <xdr:colOff>223838</xdr:colOff>
      <xdr:row>15</xdr:row>
      <xdr:rowOff>58738</xdr:rowOff>
    </xdr:to>
    <xdr:cxnSp macro="">
      <xdr:nvCxnSpPr>
        <xdr:cNvPr id="16" name="Łącznik prosty 15"/>
        <xdr:cNvCxnSpPr/>
      </xdr:nvCxnSpPr>
      <xdr:spPr>
        <a:xfrm>
          <a:off x="1800225" y="2771775"/>
          <a:ext cx="385763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481013</xdr:colOff>
      <xdr:row>19</xdr:row>
      <xdr:rowOff>152400</xdr:rowOff>
    </xdr:from>
    <xdr:to>
      <xdr:col>3</xdr:col>
      <xdr:colOff>185738</xdr:colOff>
      <xdr:row>19</xdr:row>
      <xdr:rowOff>153988</xdr:rowOff>
    </xdr:to>
    <xdr:cxnSp macro="">
      <xdr:nvCxnSpPr>
        <xdr:cNvPr id="22" name="Łącznik prosty 21"/>
        <xdr:cNvCxnSpPr/>
      </xdr:nvCxnSpPr>
      <xdr:spPr>
        <a:xfrm>
          <a:off x="2443163" y="3590925"/>
          <a:ext cx="390525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19</xdr:row>
      <xdr:rowOff>147638</xdr:rowOff>
    </xdr:from>
    <xdr:to>
      <xdr:col>3</xdr:col>
      <xdr:colOff>847725</xdr:colOff>
      <xdr:row>19</xdr:row>
      <xdr:rowOff>149226</xdr:rowOff>
    </xdr:to>
    <xdr:cxnSp macro="">
      <xdr:nvCxnSpPr>
        <xdr:cNvPr id="24" name="Łącznik prosty 23"/>
        <xdr:cNvCxnSpPr/>
      </xdr:nvCxnSpPr>
      <xdr:spPr>
        <a:xfrm>
          <a:off x="3090863" y="3586163"/>
          <a:ext cx="404812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1090613</xdr:colOff>
      <xdr:row>21</xdr:row>
      <xdr:rowOff>57150</xdr:rowOff>
    </xdr:from>
    <xdr:to>
      <xdr:col>4</xdr:col>
      <xdr:colOff>242888</xdr:colOff>
      <xdr:row>21</xdr:row>
      <xdr:rowOff>58738</xdr:rowOff>
    </xdr:to>
    <xdr:cxnSp macro="">
      <xdr:nvCxnSpPr>
        <xdr:cNvPr id="28" name="Łącznik prosty 27"/>
        <xdr:cNvCxnSpPr/>
      </xdr:nvCxnSpPr>
      <xdr:spPr>
        <a:xfrm>
          <a:off x="3738563" y="3857625"/>
          <a:ext cx="40005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504825</xdr:colOff>
      <xdr:row>21</xdr:row>
      <xdr:rowOff>147638</xdr:rowOff>
    </xdr:from>
    <xdr:to>
      <xdr:col>5</xdr:col>
      <xdr:colOff>209550</xdr:colOff>
      <xdr:row>21</xdr:row>
      <xdr:rowOff>149226</xdr:rowOff>
    </xdr:to>
    <xdr:cxnSp macro="">
      <xdr:nvCxnSpPr>
        <xdr:cNvPr id="30" name="Łącznik prosty 29"/>
        <xdr:cNvCxnSpPr/>
      </xdr:nvCxnSpPr>
      <xdr:spPr>
        <a:xfrm>
          <a:off x="4400550" y="3948113"/>
          <a:ext cx="390525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466725</xdr:colOff>
      <xdr:row>22</xdr:row>
      <xdr:rowOff>176213</xdr:rowOff>
    </xdr:from>
    <xdr:to>
      <xdr:col>6</xdr:col>
      <xdr:colOff>176213</xdr:colOff>
      <xdr:row>22</xdr:row>
      <xdr:rowOff>177801</xdr:rowOff>
    </xdr:to>
    <xdr:cxnSp macro="">
      <xdr:nvCxnSpPr>
        <xdr:cNvPr id="32" name="Łącznik prosty 31"/>
        <xdr:cNvCxnSpPr/>
      </xdr:nvCxnSpPr>
      <xdr:spPr>
        <a:xfrm>
          <a:off x="5048250" y="4157663"/>
          <a:ext cx="395288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428625</xdr:colOff>
      <xdr:row>23</xdr:row>
      <xdr:rowOff>128588</xdr:rowOff>
    </xdr:from>
    <xdr:to>
      <xdr:col>7</xdr:col>
      <xdr:colOff>138113</xdr:colOff>
      <xdr:row>23</xdr:row>
      <xdr:rowOff>130176</xdr:rowOff>
    </xdr:to>
    <xdr:cxnSp macro="">
      <xdr:nvCxnSpPr>
        <xdr:cNvPr id="34" name="Łącznik prosty 33"/>
        <xdr:cNvCxnSpPr/>
      </xdr:nvCxnSpPr>
      <xdr:spPr>
        <a:xfrm>
          <a:off x="5695950" y="4291013"/>
          <a:ext cx="395288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385763</xdr:colOff>
      <xdr:row>23</xdr:row>
      <xdr:rowOff>147638</xdr:rowOff>
    </xdr:from>
    <xdr:to>
      <xdr:col>8</xdr:col>
      <xdr:colOff>100013</xdr:colOff>
      <xdr:row>23</xdr:row>
      <xdr:rowOff>149226</xdr:rowOff>
    </xdr:to>
    <xdr:cxnSp macro="">
      <xdr:nvCxnSpPr>
        <xdr:cNvPr id="36" name="Łącznik prosty 35"/>
        <xdr:cNvCxnSpPr/>
      </xdr:nvCxnSpPr>
      <xdr:spPr>
        <a:xfrm>
          <a:off x="6338888" y="4310063"/>
          <a:ext cx="40005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1219200</xdr:colOff>
      <xdr:row>11</xdr:row>
      <xdr:rowOff>133349</xdr:rowOff>
    </xdr:from>
    <xdr:to>
      <xdr:col>4</xdr:col>
      <xdr:colOff>466725</xdr:colOff>
      <xdr:row>34</xdr:row>
      <xdr:rowOff>95249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13</xdr:row>
      <xdr:rowOff>28575</xdr:rowOff>
    </xdr:from>
    <xdr:to>
      <xdr:col>9</xdr:col>
      <xdr:colOff>657225</xdr:colOff>
      <xdr:row>32</xdr:row>
      <xdr:rowOff>76200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33</xdr:row>
      <xdr:rowOff>180974</xdr:rowOff>
    </xdr:from>
    <xdr:to>
      <xdr:col>9</xdr:col>
      <xdr:colOff>666750</xdr:colOff>
      <xdr:row>53</xdr:row>
      <xdr:rowOff>57149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7</xdr:row>
      <xdr:rowOff>28575</xdr:rowOff>
    </xdr:from>
    <xdr:to>
      <xdr:col>11</xdr:col>
      <xdr:colOff>28575</xdr:colOff>
      <xdr:row>32</xdr:row>
      <xdr:rowOff>171450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304800</xdr:colOff>
      <xdr:row>33</xdr:row>
      <xdr:rowOff>152400</xdr:rowOff>
    </xdr:from>
    <xdr:to>
      <xdr:col>11</xdr:col>
      <xdr:colOff>12700</xdr:colOff>
      <xdr:row>50</xdr:row>
      <xdr:rowOff>165099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371476</xdr:colOff>
      <xdr:row>4</xdr:row>
      <xdr:rowOff>9525</xdr:rowOff>
    </xdr:from>
    <xdr:to>
      <xdr:col>10</xdr:col>
      <xdr:colOff>390525</xdr:colOff>
      <xdr:row>24</xdr:row>
      <xdr:rowOff>9525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7</xdr:row>
      <xdr:rowOff>28574</xdr:rowOff>
    </xdr:from>
    <xdr:to>
      <xdr:col>9</xdr:col>
      <xdr:colOff>552450</xdr:colOff>
      <xdr:row>24</xdr:row>
      <xdr:rowOff>85724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419100</xdr:colOff>
      <xdr:row>24</xdr:row>
      <xdr:rowOff>161925</xdr:rowOff>
    </xdr:from>
    <xdr:to>
      <xdr:col>9</xdr:col>
      <xdr:colOff>552450</xdr:colOff>
      <xdr:row>42</xdr:row>
      <xdr:rowOff>38100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</xdr:row>
      <xdr:rowOff>0</xdr:rowOff>
    </xdr:from>
    <xdr:to>
      <xdr:col>10</xdr:col>
      <xdr:colOff>161925</xdr:colOff>
      <xdr:row>19</xdr:row>
      <xdr:rowOff>9525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</xdr:row>
      <xdr:rowOff>0</xdr:rowOff>
    </xdr:from>
    <xdr:to>
      <xdr:col>18</xdr:col>
      <xdr:colOff>152400</xdr:colOff>
      <xdr:row>19</xdr:row>
      <xdr:rowOff>9525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20</xdr:row>
      <xdr:rowOff>0</xdr:rowOff>
    </xdr:from>
    <xdr:to>
      <xdr:col>10</xdr:col>
      <xdr:colOff>152400</xdr:colOff>
      <xdr:row>37</xdr:row>
      <xdr:rowOff>9525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20</xdr:row>
      <xdr:rowOff>0</xdr:rowOff>
    </xdr:from>
    <xdr:to>
      <xdr:col>18</xdr:col>
      <xdr:colOff>152400</xdr:colOff>
      <xdr:row>37</xdr:row>
      <xdr:rowOff>9525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9</xdr:row>
      <xdr:rowOff>104774</xdr:rowOff>
    </xdr:from>
    <xdr:to>
      <xdr:col>12</xdr:col>
      <xdr:colOff>95250</xdr:colOff>
      <xdr:row>32</xdr:row>
      <xdr:rowOff>9524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35</xdr:row>
      <xdr:rowOff>0</xdr:rowOff>
    </xdr:from>
    <xdr:to>
      <xdr:col>11</xdr:col>
      <xdr:colOff>323850</xdr:colOff>
      <xdr:row>57</xdr:row>
      <xdr:rowOff>85725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685799</xdr:colOff>
      <xdr:row>7</xdr:row>
      <xdr:rowOff>0</xdr:rowOff>
    </xdr:from>
    <xdr:to>
      <xdr:col>10</xdr:col>
      <xdr:colOff>238124</xdr:colOff>
      <xdr:row>22</xdr:row>
      <xdr:rowOff>28575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419100</xdr:colOff>
      <xdr:row>7</xdr:row>
      <xdr:rowOff>9525</xdr:rowOff>
    </xdr:from>
    <xdr:to>
      <xdr:col>14</xdr:col>
      <xdr:colOff>657225</xdr:colOff>
      <xdr:row>22</xdr:row>
      <xdr:rowOff>38100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119342</xdr:colOff>
      <xdr:row>7</xdr:row>
      <xdr:rowOff>9525</xdr:rowOff>
    </xdr:from>
    <xdr:to>
      <xdr:col>19</xdr:col>
      <xdr:colOff>357467</xdr:colOff>
      <xdr:row>22</xdr:row>
      <xdr:rowOff>38100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topLeftCell="A10" workbookViewId="0">
      <selection activeCell="F21" sqref="F21"/>
    </sheetView>
  </sheetViews>
  <sheetFormatPr defaultRowHeight="14.25"/>
  <cols>
    <col min="1" max="1" width="38.75" customWidth="1"/>
  </cols>
  <sheetData>
    <row r="1" spans="1:2">
      <c r="B1" t="s">
        <v>10</v>
      </c>
    </row>
    <row r="2" spans="1:2">
      <c r="A2" t="s">
        <v>16</v>
      </c>
      <c r="B2">
        <v>50000</v>
      </c>
    </row>
    <row r="3" spans="1:2">
      <c r="A3" t="s">
        <v>15</v>
      </c>
      <c r="B3">
        <v>15000</v>
      </c>
    </row>
    <row r="4" spans="1:2">
      <c r="A4" t="s">
        <v>14</v>
      </c>
      <c r="B4">
        <v>100000</v>
      </c>
    </row>
    <row r="5" spans="1:2">
      <c r="A5" t="s">
        <v>13</v>
      </c>
      <c r="B5">
        <v>10000</v>
      </c>
    </row>
    <row r="6" spans="1:2">
      <c r="A6" t="s">
        <v>12</v>
      </c>
      <c r="B6">
        <v>65000</v>
      </c>
    </row>
    <row r="7" spans="1:2">
      <c r="A7" t="s">
        <v>11</v>
      </c>
      <c r="B7">
        <v>3000</v>
      </c>
    </row>
    <row r="10" spans="1:2">
      <c r="B10" t="s">
        <v>10</v>
      </c>
    </row>
    <row r="11" spans="1:2">
      <c r="A11" t="s">
        <v>11</v>
      </c>
      <c r="B11">
        <v>3000</v>
      </c>
    </row>
    <row r="12" spans="1:2">
      <c r="A12" t="s">
        <v>13</v>
      </c>
      <c r="B12">
        <v>10000</v>
      </c>
    </row>
    <row r="13" spans="1:2">
      <c r="A13" t="s">
        <v>15</v>
      </c>
      <c r="B13">
        <v>15000</v>
      </c>
    </row>
    <row r="14" spans="1:2">
      <c r="A14" t="s">
        <v>16</v>
      </c>
      <c r="B14">
        <v>50000</v>
      </c>
    </row>
    <row r="15" spans="1:2">
      <c r="A15" t="s">
        <v>12</v>
      </c>
      <c r="B15">
        <v>65000</v>
      </c>
    </row>
    <row r="16" spans="1:2">
      <c r="A16" t="s">
        <v>14</v>
      </c>
      <c r="B16">
        <v>100000</v>
      </c>
    </row>
  </sheetData>
  <sortState ref="A11:B16">
    <sortCondition ref="B11"/>
  </sortState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4"/>
  <sheetViews>
    <sheetView zoomScale="80" zoomScaleNormal="80" workbookViewId="0">
      <selection sqref="A1:D4"/>
    </sheetView>
  </sheetViews>
  <sheetFormatPr defaultRowHeight="14.25"/>
  <sheetData>
    <row r="1" spans="1:4">
      <c r="B1">
        <v>2005</v>
      </c>
      <c r="C1">
        <v>2006</v>
      </c>
      <c r="D1">
        <v>2007</v>
      </c>
    </row>
    <row r="2" spans="1:4">
      <c r="A2" t="s">
        <v>52</v>
      </c>
      <c r="B2">
        <v>28</v>
      </c>
      <c r="C2">
        <v>35</v>
      </c>
      <c r="D2">
        <v>43</v>
      </c>
    </row>
    <row r="3" spans="1:4">
      <c r="A3" t="s">
        <v>53</v>
      </c>
      <c r="B3">
        <v>30</v>
      </c>
      <c r="C3">
        <v>30</v>
      </c>
      <c r="D3">
        <v>30</v>
      </c>
    </row>
    <row r="4" spans="1:4">
      <c r="A4" t="s">
        <v>54</v>
      </c>
      <c r="B4">
        <v>42</v>
      </c>
      <c r="C4">
        <v>35</v>
      </c>
      <c r="D4">
        <v>27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7"/>
  <sheetViews>
    <sheetView topLeftCell="M20" workbookViewId="0">
      <selection activeCell="B33" sqref="B33"/>
    </sheetView>
  </sheetViews>
  <sheetFormatPr defaultRowHeight="14.25"/>
  <sheetData>
    <row r="1" spans="1:4">
      <c r="B1">
        <v>2005</v>
      </c>
      <c r="C1">
        <v>2006</v>
      </c>
      <c r="D1">
        <v>2007</v>
      </c>
    </row>
    <row r="2" spans="1:4">
      <c r="A2" t="s">
        <v>52</v>
      </c>
    </row>
    <row r="3" spans="1:4">
      <c r="A3" t="s">
        <v>53</v>
      </c>
    </row>
    <row r="4" spans="1:4">
      <c r="A4" t="s">
        <v>54</v>
      </c>
    </row>
    <row r="5" spans="1:4">
      <c r="B5" t="s">
        <v>52</v>
      </c>
      <c r="C5" t="s">
        <v>53</v>
      </c>
      <c r="D5" t="s">
        <v>54</v>
      </c>
    </row>
    <row r="6" spans="1:4">
      <c r="A6">
        <v>2006</v>
      </c>
      <c r="B6">
        <v>35</v>
      </c>
      <c r="C6">
        <v>30</v>
      </c>
      <c r="D6">
        <v>35</v>
      </c>
    </row>
    <row r="7" spans="1:4">
      <c r="A7">
        <v>2007</v>
      </c>
      <c r="B7">
        <v>43</v>
      </c>
      <c r="C7">
        <v>30</v>
      </c>
      <c r="D7">
        <v>27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21"/>
  <sheetViews>
    <sheetView topLeftCell="A19" zoomScale="75" zoomScaleNormal="75" workbookViewId="0">
      <selection activeCell="E30" sqref="E30"/>
    </sheetView>
  </sheetViews>
  <sheetFormatPr defaultRowHeight="14.25"/>
  <cols>
    <col min="1" max="1" width="33.5" customWidth="1"/>
  </cols>
  <sheetData>
    <row r="1" spans="1:2">
      <c r="B1" t="s">
        <v>1</v>
      </c>
    </row>
    <row r="2" spans="1:2">
      <c r="A2" t="s">
        <v>55</v>
      </c>
      <c r="B2" s="2">
        <v>624954</v>
      </c>
    </row>
    <row r="3" spans="1:2">
      <c r="A3" t="s">
        <v>67</v>
      </c>
      <c r="B3" s="2">
        <v>312477</v>
      </c>
    </row>
    <row r="4" spans="1:2">
      <c r="A4" t="s">
        <v>56</v>
      </c>
      <c r="B4" s="2">
        <v>65099</v>
      </c>
    </row>
    <row r="5" spans="1:2">
      <c r="A5" t="s">
        <v>68</v>
      </c>
      <c r="B5" s="2">
        <v>39060</v>
      </c>
    </row>
    <row r="6" spans="1:2">
      <c r="A6" t="s">
        <v>57</v>
      </c>
      <c r="B6" s="2">
        <v>27838</v>
      </c>
    </row>
    <row r="7" spans="1:2">
      <c r="A7" t="s">
        <v>58</v>
      </c>
      <c r="B7" s="2">
        <v>26711</v>
      </c>
    </row>
    <row r="8" spans="1:2">
      <c r="A8" t="s">
        <v>59</v>
      </c>
      <c r="B8" s="2">
        <v>26076</v>
      </c>
    </row>
    <row r="9" spans="1:2">
      <c r="A9" t="s">
        <v>60</v>
      </c>
      <c r="B9" s="2">
        <v>25188</v>
      </c>
    </row>
    <row r="10" spans="1:2">
      <c r="A10" t="s">
        <v>61</v>
      </c>
      <c r="B10" s="2">
        <v>22357</v>
      </c>
    </row>
    <row r="11" spans="1:2">
      <c r="A11" t="s">
        <v>62</v>
      </c>
      <c r="B11" s="2">
        <v>20574</v>
      </c>
    </row>
    <row r="12" spans="1:2">
      <c r="A12" t="s">
        <v>63</v>
      </c>
      <c r="B12" s="2">
        <v>19452</v>
      </c>
    </row>
    <row r="13" spans="1:2">
      <c r="A13" t="s">
        <v>64</v>
      </c>
      <c r="B13" s="2">
        <v>19221</v>
      </c>
    </row>
    <row r="14" spans="1:2">
      <c r="A14" t="s">
        <v>65</v>
      </c>
      <c r="B14" s="2">
        <v>16326</v>
      </c>
    </row>
    <row r="15" spans="1:2">
      <c r="A15" t="s">
        <v>66</v>
      </c>
      <c r="B15" s="2">
        <v>14019</v>
      </c>
    </row>
    <row r="16" spans="1:2">
      <c r="A16" t="s">
        <v>69</v>
      </c>
      <c r="B16" s="2">
        <v>10852</v>
      </c>
    </row>
    <row r="17" spans="1:2">
      <c r="A17" t="s">
        <v>70</v>
      </c>
      <c r="B17" s="2">
        <v>9467</v>
      </c>
    </row>
    <row r="18" spans="1:2">
      <c r="A18" t="s">
        <v>71</v>
      </c>
      <c r="B18" s="2">
        <v>8237</v>
      </c>
    </row>
    <row r="19" spans="1:2">
      <c r="A19" t="s">
        <v>72</v>
      </c>
      <c r="B19" s="2">
        <v>6545</v>
      </c>
    </row>
    <row r="20" spans="1:2">
      <c r="A20" t="s">
        <v>73</v>
      </c>
      <c r="B20" s="2">
        <v>5450</v>
      </c>
    </row>
    <row r="21" spans="1:2">
      <c r="A21" t="s">
        <v>74</v>
      </c>
      <c r="B21" s="2">
        <v>2112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6" sqref="B6"/>
    </sheetView>
  </sheetViews>
  <sheetFormatPr defaultRowHeight="14.25"/>
  <cols>
    <col min="1" max="1" width="30.625" customWidth="1"/>
  </cols>
  <sheetData>
    <row r="1" spans="1:2">
      <c r="A1" t="s">
        <v>75</v>
      </c>
      <c r="B1" t="s">
        <v>1</v>
      </c>
    </row>
    <row r="2" spans="1:2">
      <c r="A2" t="s">
        <v>55</v>
      </c>
      <c r="B2" s="2">
        <v>624954</v>
      </c>
    </row>
    <row r="3" spans="1:2">
      <c r="A3" t="s">
        <v>67</v>
      </c>
      <c r="B3" s="2">
        <v>312477</v>
      </c>
    </row>
    <row r="4" spans="1:2">
      <c r="A4" t="s">
        <v>56</v>
      </c>
      <c r="B4" s="2">
        <v>65099</v>
      </c>
    </row>
    <row r="5" spans="1:2">
      <c r="A5" t="s">
        <v>68</v>
      </c>
      <c r="B5" s="2">
        <v>39060</v>
      </c>
    </row>
    <row r="6" spans="1:2">
      <c r="A6" t="s">
        <v>76</v>
      </c>
      <c r="B6" s="2">
        <f>SUM(B8:B23)</f>
        <v>260425</v>
      </c>
    </row>
    <row r="7" spans="1:2">
      <c r="B7" s="2"/>
    </row>
    <row r="8" spans="1:2">
      <c r="A8" t="s">
        <v>57</v>
      </c>
      <c r="B8" s="2">
        <v>27838</v>
      </c>
    </row>
    <row r="9" spans="1:2">
      <c r="A9" t="s">
        <v>58</v>
      </c>
      <c r="B9" s="2">
        <v>26711</v>
      </c>
    </row>
    <row r="10" spans="1:2">
      <c r="A10" t="s">
        <v>59</v>
      </c>
      <c r="B10" s="2">
        <v>26076</v>
      </c>
    </row>
    <row r="11" spans="1:2">
      <c r="A11" t="s">
        <v>60</v>
      </c>
      <c r="B11" s="2">
        <v>25188</v>
      </c>
    </row>
    <row r="12" spans="1:2">
      <c r="A12" t="s">
        <v>61</v>
      </c>
      <c r="B12" s="2">
        <v>22357</v>
      </c>
    </row>
    <row r="13" spans="1:2">
      <c r="A13" t="s">
        <v>62</v>
      </c>
      <c r="B13" s="2">
        <v>20574</v>
      </c>
    </row>
    <row r="14" spans="1:2">
      <c r="A14" t="s">
        <v>63</v>
      </c>
      <c r="B14" s="2">
        <v>19452</v>
      </c>
    </row>
    <row r="15" spans="1:2">
      <c r="A15" t="s">
        <v>64</v>
      </c>
      <c r="B15" s="2">
        <v>19221</v>
      </c>
    </row>
    <row r="16" spans="1:2">
      <c r="A16" t="s">
        <v>65</v>
      </c>
      <c r="B16" s="2">
        <v>16326</v>
      </c>
    </row>
    <row r="17" spans="1:2">
      <c r="A17" t="s">
        <v>66</v>
      </c>
      <c r="B17" s="2">
        <v>14019</v>
      </c>
    </row>
    <row r="18" spans="1:2">
      <c r="A18" t="s">
        <v>69</v>
      </c>
      <c r="B18" s="2">
        <v>10852</v>
      </c>
    </row>
    <row r="19" spans="1:2">
      <c r="A19" t="s">
        <v>70</v>
      </c>
      <c r="B19" s="2">
        <v>9467</v>
      </c>
    </row>
    <row r="20" spans="1:2">
      <c r="A20" t="s">
        <v>71</v>
      </c>
      <c r="B20" s="2">
        <v>8237</v>
      </c>
    </row>
    <row r="21" spans="1:2">
      <c r="A21" t="s">
        <v>72</v>
      </c>
      <c r="B21" s="2">
        <v>6545</v>
      </c>
    </row>
    <row r="22" spans="1:2">
      <c r="A22" t="s">
        <v>73</v>
      </c>
      <c r="B22" s="2">
        <v>5450</v>
      </c>
    </row>
    <row r="23" spans="1:2">
      <c r="A23" t="s">
        <v>74</v>
      </c>
      <c r="B23" s="2">
        <v>2112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9"/>
  <sheetViews>
    <sheetView topLeftCell="A82" zoomScale="75" zoomScaleNormal="75" workbookViewId="0"/>
  </sheetViews>
  <sheetFormatPr defaultRowHeight="14.25"/>
  <cols>
    <col min="2" max="2" width="14.5" customWidth="1"/>
  </cols>
  <sheetData>
    <row r="1" spans="1:4">
      <c r="A1" t="s">
        <v>0</v>
      </c>
      <c r="B1" t="s">
        <v>1</v>
      </c>
    </row>
    <row r="2" spans="1:4">
      <c r="A2" t="s">
        <v>4</v>
      </c>
      <c r="B2">
        <f>$D$2*0.48</f>
        <v>480000</v>
      </c>
      <c r="D2">
        <v>1000000</v>
      </c>
    </row>
    <row r="3" spans="1:4">
      <c r="A3" t="s">
        <v>2</v>
      </c>
      <c r="B3">
        <f>$D$2*0.19</f>
        <v>190000</v>
      </c>
    </row>
    <row r="4" spans="1:4">
      <c r="A4" t="s">
        <v>3</v>
      </c>
      <c r="B4">
        <f>$D$2*0.14</f>
        <v>140000</v>
      </c>
    </row>
    <row r="5" spans="1:4">
      <c r="A5" t="s">
        <v>8</v>
      </c>
      <c r="B5">
        <v>60000</v>
      </c>
    </row>
    <row r="6" spans="1:4">
      <c r="A6" t="s">
        <v>6</v>
      </c>
      <c r="B6">
        <v>50000</v>
      </c>
    </row>
    <row r="7" spans="1:4">
      <c r="A7" t="s">
        <v>5</v>
      </c>
      <c r="B7">
        <f>$D$2*0.04</f>
        <v>40000</v>
      </c>
    </row>
    <row r="8" spans="1:4">
      <c r="A8" t="s">
        <v>7</v>
      </c>
      <c r="B8">
        <v>30000</v>
      </c>
    </row>
    <row r="9" spans="1:4">
      <c r="A9" t="s">
        <v>9</v>
      </c>
      <c r="B9">
        <v>10000</v>
      </c>
    </row>
  </sheetData>
  <sortState ref="A2:B9">
    <sortCondition descending="1" ref="B1"/>
  </sortState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10"/>
  <sheetViews>
    <sheetView tabSelected="1" topLeftCell="C1" workbookViewId="0">
      <selection activeCell="J14" sqref="J14"/>
    </sheetView>
  </sheetViews>
  <sheetFormatPr defaultRowHeight="14.25"/>
  <cols>
    <col min="1" max="1" width="16.75" customWidth="1"/>
    <col min="2" max="2" width="9" style="2"/>
    <col min="4" max="4" width="16.375" customWidth="1"/>
    <col min="5" max="5" width="12.25" customWidth="1"/>
  </cols>
  <sheetData>
    <row r="1" spans="1:6">
      <c r="E1" t="s">
        <v>87</v>
      </c>
      <c r="F1" t="s">
        <v>86</v>
      </c>
    </row>
    <row r="2" spans="1:6" ht="15">
      <c r="A2" t="s">
        <v>77</v>
      </c>
      <c r="B2" s="2">
        <v>62280</v>
      </c>
      <c r="D2" s="3" t="s">
        <v>77</v>
      </c>
      <c r="E2" s="3">
        <v>0</v>
      </c>
      <c r="F2" s="4">
        <f>B2</f>
        <v>62280</v>
      </c>
    </row>
    <row r="3" spans="1:6">
      <c r="A3" t="s">
        <v>78</v>
      </c>
      <c r="B3" s="2">
        <v>28026</v>
      </c>
      <c r="D3" t="s">
        <v>78</v>
      </c>
      <c r="E3" s="2">
        <f>F4</f>
        <v>34254</v>
      </c>
      <c r="F3" s="2">
        <f>F2-E3</f>
        <v>28026</v>
      </c>
    </row>
    <row r="4" spans="1:6" ht="15">
      <c r="A4" t="s">
        <v>79</v>
      </c>
      <c r="B4" s="2">
        <v>34254</v>
      </c>
      <c r="D4" s="3" t="s">
        <v>79</v>
      </c>
      <c r="E4" s="3">
        <v>0</v>
      </c>
      <c r="F4" s="4">
        <f>B4</f>
        <v>34254</v>
      </c>
    </row>
    <row r="5" spans="1:6">
      <c r="A5" t="s">
        <v>80</v>
      </c>
      <c r="B5" s="2">
        <v>9249</v>
      </c>
      <c r="D5" t="s">
        <v>80</v>
      </c>
      <c r="E5" s="2">
        <f t="shared" ref="E5:E7" si="0">E6+F6</f>
        <v>25005</v>
      </c>
      <c r="F5" s="2">
        <f>B5</f>
        <v>9249</v>
      </c>
    </row>
    <row r="6" spans="1:6">
      <c r="A6" t="s">
        <v>81</v>
      </c>
      <c r="B6" s="2">
        <v>3000</v>
      </c>
      <c r="D6" t="s">
        <v>81</v>
      </c>
      <c r="E6" s="2">
        <f t="shared" si="0"/>
        <v>22005</v>
      </c>
      <c r="F6" s="2">
        <f t="shared" ref="F6:F9" si="1">B6</f>
        <v>3000</v>
      </c>
    </row>
    <row r="7" spans="1:6">
      <c r="A7" t="s">
        <v>82</v>
      </c>
      <c r="B7" s="2">
        <v>7264</v>
      </c>
      <c r="D7" t="s">
        <v>82</v>
      </c>
      <c r="E7" s="2">
        <f t="shared" si="0"/>
        <v>14741</v>
      </c>
      <c r="F7" s="2">
        <f t="shared" si="1"/>
        <v>7264</v>
      </c>
    </row>
    <row r="8" spans="1:6">
      <c r="A8" t="s">
        <v>83</v>
      </c>
      <c r="B8" s="2">
        <v>4700</v>
      </c>
      <c r="D8" t="s">
        <v>83</v>
      </c>
      <c r="E8" s="2">
        <f>E9+F9</f>
        <v>10041</v>
      </c>
      <c r="F8" s="2">
        <f t="shared" si="1"/>
        <v>4700</v>
      </c>
    </row>
    <row r="9" spans="1:6">
      <c r="A9" t="s">
        <v>84</v>
      </c>
      <c r="B9" s="2">
        <v>600</v>
      </c>
      <c r="D9" t="s">
        <v>84</v>
      </c>
      <c r="E9" s="2">
        <f>F10</f>
        <v>9441</v>
      </c>
      <c r="F9" s="2">
        <f t="shared" si="1"/>
        <v>600</v>
      </c>
    </row>
    <row r="10" spans="1:6" ht="15">
      <c r="A10" t="s">
        <v>85</v>
      </c>
      <c r="B10" s="2">
        <v>9441</v>
      </c>
      <c r="D10" s="3" t="s">
        <v>85</v>
      </c>
      <c r="E10" s="3">
        <v>0</v>
      </c>
      <c r="F10" s="4">
        <f>B10</f>
        <v>9441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topLeftCell="A13" workbookViewId="0">
      <selection activeCell="G21" sqref="G21"/>
    </sheetView>
  </sheetViews>
  <sheetFormatPr defaultRowHeight="14.25"/>
  <cols>
    <col min="1" max="1" width="48.25" customWidth="1"/>
    <col min="2" max="2" width="23.125" customWidth="1"/>
    <col min="3" max="3" width="15" customWidth="1"/>
  </cols>
  <sheetData>
    <row r="1" spans="1:3">
      <c r="B1" t="s">
        <v>18</v>
      </c>
      <c r="C1" t="s">
        <v>17</v>
      </c>
    </row>
    <row r="2" spans="1:3">
      <c r="A2" t="s">
        <v>23</v>
      </c>
      <c r="B2">
        <v>0</v>
      </c>
      <c r="C2">
        <v>3000</v>
      </c>
    </row>
    <row r="3" spans="1:3">
      <c r="A3" t="s">
        <v>23</v>
      </c>
      <c r="B3">
        <v>0</v>
      </c>
      <c r="C3">
        <v>10000</v>
      </c>
    </row>
    <row r="4" spans="1:3">
      <c r="A4" t="s">
        <v>22</v>
      </c>
      <c r="B4">
        <v>75000</v>
      </c>
      <c r="C4">
        <v>30000</v>
      </c>
    </row>
    <row r="5" spans="1:3">
      <c r="A5" t="s">
        <v>21</v>
      </c>
      <c r="B5">
        <v>0</v>
      </c>
      <c r="C5">
        <v>50000</v>
      </c>
    </row>
    <row r="6" spans="1:3">
      <c r="A6" t="s">
        <v>19</v>
      </c>
      <c r="B6">
        <v>0</v>
      </c>
      <c r="C6">
        <v>65000</v>
      </c>
    </row>
    <row r="7" spans="1:3">
      <c r="A7" t="s">
        <v>20</v>
      </c>
      <c r="B7">
        <v>50000</v>
      </c>
      <c r="C7">
        <v>100000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"/>
  <sheetViews>
    <sheetView topLeftCell="A13" zoomScale="80" zoomScaleNormal="80" workbookViewId="0">
      <selection activeCell="P37" sqref="P37"/>
    </sheetView>
  </sheetViews>
  <sheetFormatPr defaultRowHeight="14.25"/>
  <sheetData>
    <row r="1" spans="1:6">
      <c r="B1" t="s">
        <v>27</v>
      </c>
      <c r="C1" t="s">
        <v>28</v>
      </c>
      <c r="D1" t="s">
        <v>29</v>
      </c>
      <c r="E1" t="s">
        <v>30</v>
      </c>
      <c r="F1" t="s">
        <v>31</v>
      </c>
    </row>
    <row r="2" spans="1:6">
      <c r="A2" t="s">
        <v>24</v>
      </c>
      <c r="B2">
        <v>10</v>
      </c>
      <c r="C2">
        <v>20</v>
      </c>
      <c r="D2">
        <v>10</v>
      </c>
      <c r="E2">
        <v>3</v>
      </c>
      <c r="F2">
        <v>40</v>
      </c>
    </row>
    <row r="3" spans="1:6">
      <c r="A3" t="s">
        <v>25</v>
      </c>
      <c r="B3">
        <v>30</v>
      </c>
      <c r="C3">
        <v>15</v>
      </c>
      <c r="D3">
        <v>9</v>
      </c>
      <c r="E3">
        <v>3</v>
      </c>
      <c r="F3">
        <v>40</v>
      </c>
    </row>
    <row r="4" spans="1:6">
      <c r="A4" t="s">
        <v>26</v>
      </c>
      <c r="B4">
        <v>27</v>
      </c>
      <c r="C4">
        <v>13</v>
      </c>
      <c r="D4">
        <v>12</v>
      </c>
      <c r="E4">
        <v>6</v>
      </c>
      <c r="F4">
        <v>50</v>
      </c>
    </row>
    <row r="7" spans="1:6">
      <c r="B7" t="s">
        <v>27</v>
      </c>
      <c r="C7" t="s">
        <v>32</v>
      </c>
    </row>
    <row r="8" spans="1:6">
      <c r="A8" t="s">
        <v>24</v>
      </c>
      <c r="B8">
        <v>10</v>
      </c>
      <c r="C8">
        <f>SUM(C2:F2)</f>
        <v>73</v>
      </c>
    </row>
    <row r="9" spans="1:6">
      <c r="A9" t="s">
        <v>25</v>
      </c>
      <c r="B9">
        <v>30</v>
      </c>
      <c r="C9">
        <f t="shared" ref="C9:C10" si="0">SUM(C3:F3)</f>
        <v>67</v>
      </c>
    </row>
    <row r="10" spans="1:6">
      <c r="A10" t="s">
        <v>26</v>
      </c>
      <c r="B10">
        <v>27</v>
      </c>
      <c r="C10">
        <f t="shared" si="0"/>
        <v>81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5"/>
  <sheetViews>
    <sheetView workbookViewId="0">
      <selection sqref="A1:B6"/>
    </sheetView>
  </sheetViews>
  <sheetFormatPr defaultRowHeight="14.25"/>
  <cols>
    <col min="1" max="1" width="15.75" customWidth="1"/>
    <col min="2" max="2" width="13.125" bestFit="1" customWidth="1"/>
  </cols>
  <sheetData>
    <row r="1" spans="1:2">
      <c r="B1" t="s">
        <v>33</v>
      </c>
    </row>
    <row r="2" spans="1:2">
      <c r="A2" t="s">
        <v>34</v>
      </c>
      <c r="B2" s="1">
        <f>31563*2.3</f>
        <v>72594.899999999994</v>
      </c>
    </row>
    <row r="3" spans="1:2">
      <c r="A3" t="s">
        <v>35</v>
      </c>
      <c r="B3" s="1">
        <f>55045*2.3</f>
        <v>126603.49999999999</v>
      </c>
    </row>
    <row r="4" spans="1:2">
      <c r="A4" t="s">
        <v>36</v>
      </c>
      <c r="B4" s="1">
        <f>27260*2.3</f>
        <v>62697.999999999993</v>
      </c>
    </row>
    <row r="5" spans="1:2">
      <c r="A5" t="s">
        <v>37</v>
      </c>
      <c r="B5" s="1">
        <f>28711*2.3</f>
        <v>66035.299999999988</v>
      </c>
    </row>
    <row r="6" spans="1:2">
      <c r="A6" t="s">
        <v>38</v>
      </c>
      <c r="B6" s="1">
        <f>48181*2.3</f>
        <v>110816.29999999999</v>
      </c>
    </row>
    <row r="40" spans="1:2">
      <c r="B40" t="s">
        <v>33</v>
      </c>
    </row>
    <row r="41" spans="1:2">
      <c r="A41" t="s">
        <v>36</v>
      </c>
      <c r="B41" s="1">
        <f>27260*2.3</f>
        <v>62697.999999999993</v>
      </c>
    </row>
    <row r="42" spans="1:2">
      <c r="A42" t="s">
        <v>37</v>
      </c>
      <c r="B42" s="1">
        <f>28711*2.3</f>
        <v>66035.299999999988</v>
      </c>
    </row>
    <row r="43" spans="1:2">
      <c r="A43" t="s">
        <v>34</v>
      </c>
      <c r="B43" s="1">
        <f>31563*2.3</f>
        <v>72594.899999999994</v>
      </c>
    </row>
    <row r="44" spans="1:2">
      <c r="A44" t="s">
        <v>38</v>
      </c>
      <c r="B44" s="1">
        <f>48181*2.3</f>
        <v>110816.29999999999</v>
      </c>
    </row>
    <row r="45" spans="1:2">
      <c r="A45" t="s">
        <v>35</v>
      </c>
      <c r="B45" s="1">
        <f>55045*2.3</f>
        <v>126603.49999999999</v>
      </c>
    </row>
  </sheetData>
  <sortState ref="A41:B45">
    <sortCondition ref="B40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L17" sqref="L17"/>
    </sheetView>
  </sheetViews>
  <sheetFormatPr defaultRowHeight="14.25"/>
  <sheetData>
    <row r="1" spans="1:2">
      <c r="B1" t="s">
        <v>39</v>
      </c>
    </row>
    <row r="2" spans="1:2">
      <c r="A2" t="s">
        <v>40</v>
      </c>
      <c r="B2">
        <v>49</v>
      </c>
    </row>
    <row r="3" spans="1:2">
      <c r="A3" t="s">
        <v>41</v>
      </c>
      <c r="B3">
        <v>20</v>
      </c>
    </row>
    <row r="4" spans="1:2">
      <c r="A4" t="s">
        <v>43</v>
      </c>
      <c r="B4">
        <v>17</v>
      </c>
    </row>
    <row r="5" spans="1:2">
      <c r="A5" t="s">
        <v>42</v>
      </c>
      <c r="B5">
        <v>11</v>
      </c>
    </row>
    <row r="6" spans="1:2">
      <c r="A6" t="s">
        <v>44</v>
      </c>
      <c r="B6">
        <v>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8"/>
  <sheetViews>
    <sheetView zoomScale="90" zoomScaleNormal="90" workbookViewId="0">
      <selection sqref="A1:B8"/>
    </sheetView>
  </sheetViews>
  <sheetFormatPr defaultRowHeight="14.25"/>
  <cols>
    <col min="1" max="1" width="18.5" customWidth="1"/>
  </cols>
  <sheetData>
    <row r="1" spans="1:2">
      <c r="B1" t="s">
        <v>45</v>
      </c>
    </row>
    <row r="2" spans="1:2">
      <c r="A2" t="s">
        <v>46</v>
      </c>
      <c r="B2">
        <v>145</v>
      </c>
    </row>
    <row r="3" spans="1:2">
      <c r="A3" t="s">
        <v>47</v>
      </c>
      <c r="B3">
        <v>129</v>
      </c>
    </row>
    <row r="4" spans="1:2">
      <c r="A4" t="s">
        <v>28</v>
      </c>
      <c r="B4">
        <v>125</v>
      </c>
    </row>
    <row r="5" spans="1:2">
      <c r="A5" t="s">
        <v>48</v>
      </c>
      <c r="B5">
        <v>89</v>
      </c>
    </row>
    <row r="6" spans="1:2">
      <c r="A6" t="s">
        <v>51</v>
      </c>
      <c r="B6">
        <v>24</v>
      </c>
    </row>
    <row r="7" spans="1:2">
      <c r="A7" t="s">
        <v>49</v>
      </c>
      <c r="B7">
        <v>14</v>
      </c>
    </row>
    <row r="8" spans="1:2">
      <c r="A8" t="s">
        <v>50</v>
      </c>
      <c r="B8">
        <v>161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8"/>
  <sheetViews>
    <sheetView topLeftCell="C2" zoomScale="85" zoomScaleNormal="85" workbookViewId="0">
      <selection activeCell="C40" sqref="C40"/>
    </sheetView>
  </sheetViews>
  <sheetFormatPr defaultRowHeight="14.25"/>
  <cols>
    <col min="3" max="3" width="5.75" customWidth="1"/>
  </cols>
  <sheetData>
    <row r="1" spans="1:2">
      <c r="B1" t="s">
        <v>45</v>
      </c>
    </row>
    <row r="2" spans="1:2">
      <c r="A2" t="s">
        <v>46</v>
      </c>
      <c r="B2">
        <v>145</v>
      </c>
    </row>
    <row r="3" spans="1:2">
      <c r="A3" t="s">
        <v>47</v>
      </c>
      <c r="B3">
        <v>129</v>
      </c>
    </row>
    <row r="4" spans="1:2">
      <c r="A4" t="s">
        <v>28</v>
      </c>
      <c r="B4">
        <v>125</v>
      </c>
    </row>
    <row r="5" spans="1:2">
      <c r="A5" t="s">
        <v>48</v>
      </c>
      <c r="B5">
        <v>89</v>
      </c>
    </row>
    <row r="6" spans="1:2">
      <c r="A6" t="s">
        <v>51</v>
      </c>
      <c r="B6">
        <v>24</v>
      </c>
    </row>
    <row r="7" spans="1:2">
      <c r="A7" t="s">
        <v>49</v>
      </c>
      <c r="B7">
        <v>14</v>
      </c>
    </row>
    <row r="8" spans="1:2">
      <c r="A8" t="s">
        <v>50</v>
      </c>
      <c r="B8">
        <v>161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8"/>
  <sheetViews>
    <sheetView topLeftCell="A35" workbookViewId="0">
      <selection activeCell="H63" sqref="H63"/>
    </sheetView>
  </sheetViews>
  <sheetFormatPr defaultRowHeight="14.25"/>
  <sheetData>
    <row r="1" spans="1:2">
      <c r="B1" t="s">
        <v>45</v>
      </c>
    </row>
    <row r="2" spans="1:2">
      <c r="A2" t="s">
        <v>46</v>
      </c>
      <c r="B2">
        <v>145</v>
      </c>
    </row>
    <row r="3" spans="1:2">
      <c r="A3" t="s">
        <v>47</v>
      </c>
      <c r="B3">
        <v>129</v>
      </c>
    </row>
    <row r="4" spans="1:2">
      <c r="A4" t="s">
        <v>28</v>
      </c>
      <c r="B4">
        <v>125</v>
      </c>
    </row>
    <row r="5" spans="1:2">
      <c r="A5" t="s">
        <v>48</v>
      </c>
      <c r="B5">
        <v>89</v>
      </c>
    </row>
    <row r="6" spans="1:2">
      <c r="A6" t="s">
        <v>51</v>
      </c>
      <c r="B6">
        <v>24</v>
      </c>
    </row>
    <row r="7" spans="1:2">
      <c r="A7" t="s">
        <v>49</v>
      </c>
      <c r="B7">
        <v>14</v>
      </c>
    </row>
    <row r="8" spans="1:2">
      <c r="A8" t="s">
        <v>50</v>
      </c>
      <c r="B8">
        <v>161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zoomScale="85" zoomScaleNormal="85" workbookViewId="0">
      <selection sqref="A1:D4"/>
    </sheetView>
  </sheetViews>
  <sheetFormatPr defaultRowHeight="14.25"/>
  <sheetData>
    <row r="1" spans="1:4">
      <c r="B1">
        <v>2005</v>
      </c>
      <c r="C1">
        <v>2006</v>
      </c>
      <c r="D1">
        <v>2007</v>
      </c>
    </row>
    <row r="2" spans="1:4">
      <c r="A2" t="s">
        <v>52</v>
      </c>
      <c r="B2">
        <v>28</v>
      </c>
      <c r="C2">
        <v>35</v>
      </c>
      <c r="D2">
        <v>43</v>
      </c>
    </row>
    <row r="3" spans="1:4">
      <c r="A3" t="s">
        <v>53</v>
      </c>
      <c r="B3">
        <v>30</v>
      </c>
      <c r="C3">
        <v>30</v>
      </c>
      <c r="D3">
        <v>30</v>
      </c>
    </row>
    <row r="4" spans="1:4">
      <c r="A4" t="s">
        <v>54</v>
      </c>
      <c r="B4">
        <v>42</v>
      </c>
      <c r="C4">
        <v>35</v>
      </c>
      <c r="D4">
        <v>27</v>
      </c>
    </row>
    <row r="7" spans="1:4">
      <c r="B7">
        <v>2006</v>
      </c>
    </row>
    <row r="8" spans="1:4">
      <c r="A8" t="s">
        <v>52</v>
      </c>
      <c r="B8">
        <v>35</v>
      </c>
    </row>
    <row r="9" spans="1:4">
      <c r="A9" t="s">
        <v>53</v>
      </c>
      <c r="B9">
        <v>30</v>
      </c>
    </row>
    <row r="10" spans="1:4">
      <c r="A10" t="s">
        <v>54</v>
      </c>
      <c r="B10">
        <v>35</v>
      </c>
    </row>
    <row r="14" spans="1:4">
      <c r="B14">
        <v>2007</v>
      </c>
    </row>
    <row r="15" spans="1:4">
      <c r="A15" t="s">
        <v>52</v>
      </c>
      <c r="B15">
        <v>43</v>
      </c>
    </row>
    <row r="16" spans="1:4">
      <c r="A16" t="s">
        <v>53</v>
      </c>
      <c r="B16">
        <v>30</v>
      </c>
    </row>
    <row r="17" spans="1:2">
      <c r="A17" t="s">
        <v>54</v>
      </c>
      <c r="B17">
        <v>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Rys 4.1</vt:lpstr>
      <vt:lpstr>Rys 4.4</vt:lpstr>
      <vt:lpstr>Rys 4.5</vt:lpstr>
      <vt:lpstr>Rys 4.6</vt:lpstr>
      <vt:lpstr>Rys 4.9-11</vt:lpstr>
      <vt:lpstr>Rys 4.1214</vt:lpstr>
      <vt:lpstr>Rys 4.15</vt:lpstr>
      <vt:lpstr>Rys 4.16-17</vt:lpstr>
      <vt:lpstr>Rys 4.18</vt:lpstr>
      <vt:lpstr>Rys 4.20</vt:lpstr>
      <vt:lpstr>Rys 4.21-22</vt:lpstr>
      <vt:lpstr>Rys 4.23</vt:lpstr>
      <vt:lpstr>Rys 4.24</vt:lpstr>
      <vt:lpstr>Rys 4.25-28</vt:lpstr>
      <vt:lpstr>Rys 4.29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Mirecki</dc:creator>
  <cp:lastModifiedBy>pnazim</cp:lastModifiedBy>
  <dcterms:created xsi:type="dcterms:W3CDTF">2007-11-11T18:42:26Z</dcterms:created>
  <dcterms:modified xsi:type="dcterms:W3CDTF">2008-08-04T13:50:14Z</dcterms:modified>
</cp:coreProperties>
</file>