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1880" windowHeight="7005" tabRatio="598"/>
  </bookViews>
  <sheets>
    <sheet name="Amortyzacja" sheetId="3" r:id="rId1"/>
    <sheet name="Rejestr" sheetId="17" r:id="rId2"/>
    <sheet name="LOS()" sheetId="4" r:id="rId3"/>
    <sheet name="Sortowanie losowe" sheetId="5" r:id="rId4"/>
  </sheets>
  <definedNames>
    <definedName name="_xlnm._FilterDatabase" localSheetId="1" hidden="1">Rejestr!$A$1:$I$2</definedName>
    <definedName name="Kapitał">Amortyzacja!$B$4</definedName>
    <definedName name="Kwota">Amortyzacja!$B$4</definedName>
    <definedName name="Miesiące">Amortyzacja!$B$3</definedName>
    <definedName name="Oprocentowanie">Amortyzacja!$B$2</definedName>
    <definedName name="PoleWyboru">Rejestr!$H$1</definedName>
    <definedName name="Procent">0.08</definedName>
    <definedName name="Rejestr">Rejestr!$A$1:$I$2</definedName>
    <definedName name="solver_opt" localSheetId="1" hidden="1">Rejestr!#REF!</definedName>
  </definedNames>
  <calcPr calcId="125725" calcMode="manual"/>
</workbook>
</file>

<file path=xl/calcChain.xml><?xml version="1.0" encoding="utf-8"?>
<calcChain xmlns="http://schemas.openxmlformats.org/spreadsheetml/2006/main">
  <c r="D8" i="3"/>
  <c r="I2" i="17"/>
  <c r="I3" s="1"/>
  <c r="I4" s="1"/>
  <c r="I5" s="1"/>
  <c r="D7" i="3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E7"/>
  <c r="G8" s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G7"/>
  <c r="C52"/>
  <c r="F52"/>
  <c r="C53"/>
  <c r="G53"/>
  <c r="C54"/>
  <c r="F54"/>
  <c r="G10"/>
  <c r="G14"/>
  <c r="G18"/>
  <c r="G22"/>
  <c r="G26"/>
  <c r="G30"/>
  <c r="G34"/>
  <c r="G38"/>
  <c r="G42"/>
  <c r="G46"/>
  <c r="C43"/>
  <c r="C44"/>
  <c r="C45"/>
  <c r="C46"/>
  <c r="C47"/>
  <c r="C48"/>
  <c r="C49"/>
  <c r="C50"/>
  <c r="C51"/>
  <c r="F8"/>
  <c r="F10"/>
  <c r="F12"/>
  <c r="F14"/>
  <c r="F16"/>
  <c r="F18"/>
  <c r="F20"/>
  <c r="F22"/>
  <c r="F24"/>
  <c r="F26"/>
  <c r="F28"/>
  <c r="F30"/>
  <c r="F32"/>
  <c r="F34"/>
  <c r="F36"/>
  <c r="F40"/>
  <c r="F7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B4" i="4"/>
  <c r="B2"/>
  <c r="A11"/>
  <c r="B8" i="5"/>
  <c r="B24"/>
  <c r="B21"/>
  <c r="B12"/>
  <c r="B11"/>
  <c r="B2"/>
  <c r="B16"/>
  <c r="B23"/>
  <c r="B7"/>
  <c r="B5"/>
  <c r="B17"/>
  <c r="B20"/>
  <c r="B19"/>
  <c r="B25"/>
  <c r="B9"/>
  <c r="B10"/>
  <c r="B26"/>
  <c r="B13"/>
  <c r="B3"/>
  <c r="B18"/>
  <c r="B14"/>
  <c r="B22"/>
  <c r="B15"/>
  <c r="B6"/>
  <c r="B4"/>
  <c r="G50" i="3" l="1"/>
  <c r="F9"/>
  <c r="F42"/>
  <c r="F38"/>
  <c r="F35"/>
  <c r="F33"/>
  <c r="F31"/>
  <c r="F29"/>
  <c r="F27"/>
  <c r="F25"/>
  <c r="F23"/>
  <c r="F21"/>
  <c r="F19"/>
  <c r="F17"/>
  <c r="F15"/>
  <c r="F13"/>
  <c r="F11"/>
  <c r="G48"/>
  <c r="G44"/>
  <c r="G40"/>
  <c r="G36"/>
  <c r="G32"/>
  <c r="G28"/>
  <c r="G24"/>
  <c r="G20"/>
  <c r="G16"/>
  <c r="G12"/>
  <c r="G52"/>
  <c r="F53"/>
  <c r="F41"/>
  <c r="F39"/>
  <c r="F37"/>
  <c r="F51"/>
  <c r="F50"/>
  <c r="F49"/>
  <c r="F48"/>
  <c r="F47"/>
  <c r="F46"/>
  <c r="F45"/>
  <c r="F44"/>
  <c r="F4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G9"/>
  <c r="G54"/>
</calcChain>
</file>

<file path=xl/sharedStrings.xml><?xml version="1.0" encoding="utf-8"?>
<sst xmlns="http://schemas.openxmlformats.org/spreadsheetml/2006/main" count="32" uniqueCount="31">
  <si>
    <t>ü</t>
  </si>
  <si>
    <t>Wartości stałe:</t>
  </si>
  <si>
    <t>Kwota</t>
  </si>
  <si>
    <t>Oprocentowanie</t>
  </si>
  <si>
    <t>Miesiąc</t>
  </si>
  <si>
    <t>Rata</t>
  </si>
  <si>
    <t>Odsetki</t>
  </si>
  <si>
    <t>Kapitał</t>
  </si>
  <si>
    <t>Odsetki narastająco</t>
  </si>
  <si>
    <t>Okres w latach</t>
  </si>
  <si>
    <t>L.p.</t>
  </si>
  <si>
    <t>Wpis</t>
  </si>
  <si>
    <t>DATA</t>
  </si>
  <si>
    <t>L. kontr.</t>
  </si>
  <si>
    <t>Opis</t>
  </si>
  <si>
    <t>Kategoria</t>
  </si>
  <si>
    <t>Saldo</t>
  </si>
  <si>
    <t>Winien</t>
  </si>
  <si>
    <t>Ma</t>
  </si>
  <si>
    <t>Bilans otwarcia</t>
  </si>
  <si>
    <t>Pobranie gotówki</t>
  </si>
  <si>
    <t>Naprawa samochodu</t>
  </si>
  <si>
    <t>Wynagrodzenie</t>
  </si>
  <si>
    <t>Samochód - paliwo</t>
  </si>
  <si>
    <t>Samochód - remonty</t>
  </si>
  <si>
    <t>Wartości
danych</t>
  </si>
  <si>
    <t>Wartości
funkcji LOS()</t>
  </si>
  <si>
    <t>Liczba cyfr:</t>
  </si>
  <si>
    <t>Liczba losowa:</t>
  </si>
  <si>
    <t>Litera losowa:</t>
  </si>
  <si>
    <t>% spłaconego kapitału</t>
  </si>
</sst>
</file>

<file path=xl/styles.xml><?xml version="1.0" encoding="utf-8"?>
<styleSheet xmlns="http://schemas.openxmlformats.org/spreadsheetml/2006/main">
  <numFmts count="2">
    <numFmt numFmtId="164" formatCode="[Red]\(#,##0.00\)"/>
    <numFmt numFmtId="165" formatCode="#,##0\ &quot;zł&quot;"/>
  </numFmts>
  <fonts count="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Wingdings"/>
      <charset val="2"/>
    </font>
    <font>
      <sz val="10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2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/>
  </cellStyleXfs>
  <cellXfs count="50">
    <xf numFmtId="0" fontId="0" fillId="0" borderId="0" xfId="0"/>
    <xf numFmtId="0" fontId="0" fillId="0" borderId="0" xfId="0" applyNumberFormat="1"/>
    <xf numFmtId="0" fontId="4" fillId="0" borderId="1" xfId="0" applyFont="1" applyBorder="1"/>
    <xf numFmtId="0" fontId="5" fillId="0" borderId="1" xfId="0" applyFont="1" applyBorder="1"/>
    <xf numFmtId="0" fontId="5" fillId="0" borderId="0" xfId="0" applyFont="1" applyAlignment="1">
      <alignment horizontal="center"/>
    </xf>
    <xf numFmtId="10" fontId="5" fillId="0" borderId="0" xfId="0" applyNumberFormat="1" applyFont="1"/>
    <xf numFmtId="0" fontId="5" fillId="0" borderId="0" xfId="0" applyFont="1"/>
    <xf numFmtId="9" fontId="5" fillId="0" borderId="0" xfId="0" applyNumberFormat="1" applyFont="1"/>
    <xf numFmtId="1" fontId="5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0" fontId="4" fillId="0" borderId="1" xfId="0" applyNumberFormat="1" applyFont="1" applyBorder="1" applyAlignment="1">
      <alignment horizontal="center" wrapText="1"/>
    </xf>
    <xf numFmtId="1" fontId="5" fillId="0" borderId="0" xfId="0" applyNumberFormat="1" applyFont="1" applyAlignment="1">
      <alignment horizontal="center"/>
    </xf>
    <xf numFmtId="17" fontId="5" fillId="0" borderId="0" xfId="0" applyNumberFormat="1" applyFont="1" applyAlignment="1">
      <alignment horizontal="center"/>
    </xf>
    <xf numFmtId="39" fontId="5" fillId="0" borderId="0" xfId="0" applyNumberFormat="1" applyFont="1" applyAlignment="1">
      <alignment horizontal="center"/>
    </xf>
    <xf numFmtId="39" fontId="5" fillId="0" borderId="0" xfId="0" applyNumberFormat="1" applyFont="1" applyAlignment="1">
      <alignment horizontal="center" wrapText="1"/>
    </xf>
    <xf numFmtId="10" fontId="5" fillId="0" borderId="0" xfId="0" applyNumberFormat="1" applyFont="1" applyAlignment="1">
      <alignment horizontal="center"/>
    </xf>
    <xf numFmtId="39" fontId="5" fillId="0" borderId="0" xfId="0" applyNumberFormat="1" applyFont="1"/>
    <xf numFmtId="0" fontId="6" fillId="2" borderId="4" xfId="2" applyFont="1" applyFill="1" applyBorder="1" applyAlignment="1" applyProtection="1">
      <alignment horizontal="center" wrapText="1"/>
      <protection locked="0"/>
    </xf>
    <xf numFmtId="14" fontId="6" fillId="2" borderId="4" xfId="2" applyNumberFormat="1" applyFont="1" applyFill="1" applyBorder="1" applyAlignment="1" applyProtection="1">
      <alignment horizontal="center" wrapText="1"/>
      <protection locked="0"/>
    </xf>
    <xf numFmtId="1" fontId="6" fillId="2" borderId="4" xfId="2" applyNumberFormat="1" applyFont="1" applyFill="1" applyBorder="1" applyAlignment="1" applyProtection="1">
      <alignment horizontal="center" wrapText="1"/>
      <protection locked="0"/>
    </xf>
    <xf numFmtId="0" fontId="6" fillId="2" borderId="4" xfId="2" applyFont="1" applyFill="1" applyBorder="1" applyAlignment="1" applyProtection="1">
      <alignment horizontal="left" wrapText="1"/>
      <protection locked="0"/>
    </xf>
    <xf numFmtId="164" fontId="6" fillId="2" borderId="4" xfId="2" applyNumberFormat="1" applyFont="1" applyFill="1" applyBorder="1" applyAlignment="1" applyProtection="1">
      <alignment horizontal="center" wrapText="1"/>
      <protection locked="0"/>
    </xf>
    <xf numFmtId="40" fontId="6" fillId="2" borderId="4" xfId="2" applyNumberFormat="1" applyFont="1" applyFill="1" applyBorder="1" applyAlignment="1" applyProtection="1">
      <alignment horizontal="center" wrapText="1"/>
      <protection locked="0"/>
    </xf>
    <xf numFmtId="0" fontId="7" fillId="2" borderId="4" xfId="2" applyFont="1" applyFill="1" applyBorder="1" applyAlignment="1" applyProtection="1">
      <alignment horizontal="left" vertical="top" wrapText="1"/>
      <protection locked="0"/>
    </xf>
    <xf numFmtId="40" fontId="6" fillId="2" borderId="5" xfId="2" applyNumberFormat="1" applyFont="1" applyFill="1" applyBorder="1" applyAlignment="1" applyProtection="1">
      <alignment horizontal="center" wrapText="1"/>
      <protection locked="0"/>
    </xf>
    <xf numFmtId="0" fontId="2" fillId="0" borderId="0" xfId="3"/>
    <xf numFmtId="0" fontId="1" fillId="0" borderId="0" xfId="3" applyFont="1" applyAlignment="1">
      <alignment wrapText="1"/>
    </xf>
    <xf numFmtId="0" fontId="2" fillId="3" borderId="3" xfId="3" applyFill="1" applyBorder="1" applyAlignment="1" applyProtection="1">
      <alignment horizontal="center"/>
      <protection locked="0"/>
    </xf>
    <xf numFmtId="14" fontId="2" fillId="3" borderId="3" xfId="3" applyNumberFormat="1" applyFill="1" applyBorder="1" applyAlignment="1" applyProtection="1">
      <alignment horizontal="center"/>
      <protection locked="0"/>
    </xf>
    <xf numFmtId="1" fontId="2" fillId="3" borderId="3" xfId="3" applyNumberFormat="1" applyFill="1" applyBorder="1" applyAlignment="1" applyProtection="1">
      <alignment horizontal="center"/>
      <protection locked="0"/>
    </xf>
    <xf numFmtId="0" fontId="2" fillId="3" borderId="3" xfId="3" applyFill="1" applyBorder="1" applyProtection="1">
      <protection locked="0"/>
    </xf>
    <xf numFmtId="164" fontId="2" fillId="3" borderId="3" xfId="3" applyNumberFormat="1" applyFill="1" applyBorder="1" applyProtection="1">
      <protection locked="0"/>
    </xf>
    <xf numFmtId="40" fontId="2" fillId="3" borderId="3" xfId="3" applyNumberFormat="1" applyFill="1" applyBorder="1" applyProtection="1">
      <protection locked="0"/>
    </xf>
    <xf numFmtId="0" fontId="8" fillId="3" borderId="2" xfId="3" applyFont="1" applyFill="1" applyBorder="1" applyAlignment="1" applyProtection="1">
      <alignment horizontal="center"/>
      <protection locked="0"/>
    </xf>
    <xf numFmtId="40" fontId="2" fillId="3" borderId="2" xfId="3" applyNumberFormat="1" applyFill="1" applyBorder="1" applyProtection="1">
      <protection locked="0"/>
    </xf>
    <xf numFmtId="0" fontId="2" fillId="3" borderId="0" xfId="3" applyFill="1"/>
    <xf numFmtId="0" fontId="2" fillId="0" borderId="3" xfId="3" applyBorder="1" applyAlignment="1" applyProtection="1">
      <alignment horizontal="center"/>
      <protection locked="0"/>
    </xf>
    <xf numFmtId="14" fontId="2" fillId="0" borderId="3" xfId="3" applyNumberFormat="1" applyBorder="1" applyAlignment="1" applyProtection="1">
      <alignment horizontal="center"/>
      <protection locked="0"/>
    </xf>
    <xf numFmtId="1" fontId="2" fillId="0" borderId="3" xfId="3" applyNumberFormat="1" applyBorder="1" applyAlignment="1" applyProtection="1">
      <alignment horizontal="center"/>
      <protection locked="0"/>
    </xf>
    <xf numFmtId="0" fontId="2" fillId="0" borderId="3" xfId="3" applyFont="1" applyBorder="1" applyProtection="1">
      <protection locked="0"/>
    </xf>
    <xf numFmtId="40" fontId="2" fillId="0" borderId="3" xfId="3" applyNumberFormat="1" applyBorder="1" applyProtection="1">
      <protection locked="0"/>
    </xf>
    <xf numFmtId="0" fontId="8" fillId="0" borderId="2" xfId="3" applyFont="1" applyBorder="1" applyAlignment="1" applyProtection="1">
      <alignment horizontal="center"/>
      <protection locked="0"/>
    </xf>
    <xf numFmtId="40" fontId="2" fillId="0" borderId="2" xfId="3" applyNumberFormat="1" applyBorder="1" applyProtection="1">
      <protection locked="0"/>
    </xf>
    <xf numFmtId="0" fontId="2" fillId="0" borderId="0" xfId="3" applyFill="1"/>
    <xf numFmtId="164" fontId="2" fillId="0" borderId="3" xfId="3" applyNumberFormat="1" applyBorder="1" applyProtection="1">
      <protection locked="0"/>
    </xf>
    <xf numFmtId="0" fontId="2" fillId="0" borderId="3" xfId="3" applyBorder="1" applyProtection="1">
      <protection locked="0"/>
    </xf>
    <xf numFmtId="165" fontId="5" fillId="0" borderId="0" xfId="1" applyNumberFormat="1" applyFont="1" applyAlignment="1"/>
    <xf numFmtId="0" fontId="1" fillId="0" borderId="0" xfId="0" applyFont="1" applyAlignment="1">
      <alignment horizontal="center" wrapText="1"/>
    </xf>
    <xf numFmtId="0" fontId="1" fillId="0" borderId="0" xfId="0" applyFont="1"/>
  </cellXfs>
  <cellStyles count="4">
    <cellStyle name="Nagłówek 4" xfId="2" builtinId="19"/>
    <cellStyle name="Normal 2" xfId="3"/>
    <cellStyle name="Normalny" xfId="0" builtinId="0"/>
    <cellStyle name="Walutowy" xfId="1" builtinId="4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150"/>
  <sheetViews>
    <sheetView tabSelected="1" workbookViewId="0">
      <selection activeCell="G7" sqref="G7"/>
    </sheetView>
  </sheetViews>
  <sheetFormatPr defaultRowHeight="15.75"/>
  <cols>
    <col min="1" max="1" width="16.5703125" style="6" customWidth="1"/>
    <col min="2" max="2" width="9.85546875" style="6" customWidth="1"/>
    <col min="3" max="3" width="10" style="4" bestFit="1" customWidth="1"/>
    <col min="4" max="4" width="10.28515625" style="4" bestFit="1" customWidth="1"/>
    <col min="5" max="5" width="10" style="4" bestFit="1" customWidth="1"/>
    <col min="6" max="6" width="12.7109375" style="4" customWidth="1"/>
    <col min="7" max="7" width="15.7109375" style="5" customWidth="1"/>
    <col min="8" max="9" width="9.140625" style="6"/>
    <col min="10" max="10" width="9.28515625" style="6" bestFit="1" customWidth="1"/>
    <col min="11" max="16384" width="9.140625" style="6"/>
  </cols>
  <sheetData>
    <row r="1" spans="1:10">
      <c r="A1" s="2" t="s">
        <v>1</v>
      </c>
      <c r="B1" s="3"/>
    </row>
    <row r="2" spans="1:10">
      <c r="A2" s="6" t="s">
        <v>3</v>
      </c>
      <c r="B2" s="7">
        <v>0.06</v>
      </c>
    </row>
    <row r="3" spans="1:10">
      <c r="A3" s="6" t="s">
        <v>9</v>
      </c>
      <c r="B3" s="8">
        <v>4</v>
      </c>
    </row>
    <row r="4" spans="1:10">
      <c r="A4" s="6" t="s">
        <v>2</v>
      </c>
      <c r="B4" s="47">
        <v>10000</v>
      </c>
    </row>
    <row r="6" spans="1:10" ht="31.5">
      <c r="A6" s="9" t="s">
        <v>10</v>
      </c>
      <c r="B6" s="9" t="s">
        <v>4</v>
      </c>
      <c r="C6" s="9" t="s">
        <v>5</v>
      </c>
      <c r="D6" s="9" t="s">
        <v>6</v>
      </c>
      <c r="E6" s="9" t="s">
        <v>7</v>
      </c>
      <c r="F6" s="10" t="s">
        <v>8</v>
      </c>
      <c r="G6" s="11" t="s">
        <v>30</v>
      </c>
    </row>
    <row r="7" spans="1:10">
      <c r="A7" s="12">
        <v>1</v>
      </c>
      <c r="B7" s="13">
        <v>39234</v>
      </c>
      <c r="C7" s="14">
        <f>PMT(Oprocentowanie/12,Miesiące*12,Kwota)</f>
        <v>-234.85029047936263</v>
      </c>
      <c r="D7" s="14">
        <f t="shared" ref="D7:D42" si="0">IPMT($B$2/12,A7,Miesiące*12,Kapitał)</f>
        <v>-50</v>
      </c>
      <c r="E7" s="15">
        <f t="shared" ref="E7:E42" si="1">PPMT($B$2/12,A7,Miesiące*12,Kapitał)</f>
        <v>-184.85029047936263</v>
      </c>
      <c r="F7" s="14">
        <f>SUM($D$7:D7)</f>
        <v>-50</v>
      </c>
      <c r="G7" s="16">
        <f>SUM($E$7:E7)/$B$4*-1</f>
        <v>1.8485029047936263E-2</v>
      </c>
    </row>
    <row r="8" spans="1:10">
      <c r="A8" s="12">
        <v>2</v>
      </c>
      <c r="B8" s="13">
        <v>39264</v>
      </c>
      <c r="C8" s="14">
        <f t="shared" ref="C8:C42" si="2">PMT($B$2/12,Miesiące*12,Kwota)</f>
        <v>-234.85029047936263</v>
      </c>
      <c r="D8" s="14">
        <f>IPMT($B$2/12,A8,Miesiące*12,Kapitał)</f>
        <v>-49.075748547603212</v>
      </c>
      <c r="E8" s="14">
        <f t="shared" si="1"/>
        <v>-185.77454193175942</v>
      </c>
      <c r="F8" s="14">
        <f>SUM($D$7:D8)</f>
        <v>-99.075748547603212</v>
      </c>
      <c r="G8" s="16">
        <f>-1*SUM($E$7:E8)/$B$4</f>
        <v>3.7062483241112207E-2</v>
      </c>
    </row>
    <row r="9" spans="1:10">
      <c r="A9" s="12">
        <v>3</v>
      </c>
      <c r="B9" s="13">
        <v>39295</v>
      </c>
      <c r="C9" s="14">
        <f t="shared" si="2"/>
        <v>-234.85029047936263</v>
      </c>
      <c r="D9" s="14">
        <f t="shared" si="0"/>
        <v>-48.146875837944442</v>
      </c>
      <c r="E9" s="14">
        <f t="shared" si="1"/>
        <v>-186.70341464141819</v>
      </c>
      <c r="F9" s="14">
        <f>SUM($D$7:D9)</f>
        <v>-147.22262438554765</v>
      </c>
      <c r="G9" s="16">
        <f>-1*SUM($E$7:E9)/$B$4</f>
        <v>5.5732824705254029E-2</v>
      </c>
      <c r="J9" s="17"/>
    </row>
    <row r="10" spans="1:10">
      <c r="A10" s="12">
        <v>4</v>
      </c>
      <c r="B10" s="13">
        <v>39326</v>
      </c>
      <c r="C10" s="14">
        <f t="shared" si="2"/>
        <v>-234.85029047936263</v>
      </c>
      <c r="D10" s="14">
        <f t="shared" si="0"/>
        <v>-47.213358764737357</v>
      </c>
      <c r="E10" s="14">
        <f t="shared" si="1"/>
        <v>-187.63693171462526</v>
      </c>
      <c r="F10" s="14">
        <f>SUM($D$7:D10)</f>
        <v>-194.43598315028501</v>
      </c>
      <c r="G10" s="16">
        <f>-1*SUM($E$7:E10)/$B$4</f>
        <v>7.4496517876716559E-2</v>
      </c>
    </row>
    <row r="11" spans="1:10">
      <c r="A11" s="12">
        <v>5</v>
      </c>
      <c r="B11" s="13">
        <v>39356</v>
      </c>
      <c r="C11" s="14">
        <f t="shared" si="2"/>
        <v>-234.85029047936263</v>
      </c>
      <c r="D11" s="14">
        <f t="shared" si="0"/>
        <v>-46.275174106164293</v>
      </c>
      <c r="E11" s="14">
        <f t="shared" si="1"/>
        <v>-188.57511637319834</v>
      </c>
      <c r="F11" s="14">
        <f>SUM($D$7:D11)</f>
        <v>-240.7111572564493</v>
      </c>
      <c r="G11" s="16">
        <f>-1*SUM($E$7:E11)/$B$4</f>
        <v>9.3354029514036388E-2</v>
      </c>
    </row>
    <row r="12" spans="1:10">
      <c r="A12" s="12">
        <v>6</v>
      </c>
      <c r="B12" s="13">
        <v>39387</v>
      </c>
      <c r="C12" s="14">
        <f t="shared" si="2"/>
        <v>-234.85029047936263</v>
      </c>
      <c r="D12" s="14">
        <f t="shared" si="0"/>
        <v>-45.332298524298338</v>
      </c>
      <c r="E12" s="14">
        <f t="shared" si="1"/>
        <v>-189.5179919550643</v>
      </c>
      <c r="F12" s="14">
        <f>SUM($D$7:D12)</f>
        <v>-286.04345578074765</v>
      </c>
      <c r="G12" s="16">
        <f>-1*SUM($E$7:E12)/$B$4</f>
        <v>0.11230582870954281</v>
      </c>
    </row>
    <row r="13" spans="1:10">
      <c r="A13" s="12">
        <v>7</v>
      </c>
      <c r="B13" s="13">
        <v>39417</v>
      </c>
      <c r="C13" s="14">
        <f t="shared" si="2"/>
        <v>-234.85029047936263</v>
      </c>
      <c r="D13" s="14">
        <f t="shared" si="0"/>
        <v>-44.384708564523045</v>
      </c>
      <c r="E13" s="14">
        <f t="shared" si="1"/>
        <v>-190.46558191483959</v>
      </c>
      <c r="F13" s="14">
        <f>SUM($D$7:D13)</f>
        <v>-330.42816434527072</v>
      </c>
      <c r="G13" s="16">
        <f>-1*SUM($E$7:E13)/$B$4</f>
        <v>0.13135238690102677</v>
      </c>
    </row>
    <row r="14" spans="1:10">
      <c r="A14" s="12">
        <v>8</v>
      </c>
      <c r="B14" s="13">
        <v>39448</v>
      </c>
      <c r="C14" s="14">
        <f t="shared" si="2"/>
        <v>-234.85029047936263</v>
      </c>
      <c r="D14" s="14">
        <f t="shared" si="0"/>
        <v>-43.432380654948872</v>
      </c>
      <c r="E14" s="14">
        <f t="shared" si="1"/>
        <v>-191.41790982441375</v>
      </c>
      <c r="F14" s="14">
        <f>SUM($D$7:D14)</f>
        <v>-373.86054500021959</v>
      </c>
      <c r="G14" s="16">
        <f>-1*SUM($E$7:E14)/$B$4</f>
        <v>0.15049417788346814</v>
      </c>
    </row>
    <row r="15" spans="1:10">
      <c r="A15" s="12">
        <v>9</v>
      </c>
      <c r="B15" s="13">
        <v>39479</v>
      </c>
      <c r="C15" s="14">
        <f t="shared" si="2"/>
        <v>-234.85029047936263</v>
      </c>
      <c r="D15" s="14">
        <f t="shared" si="0"/>
        <v>-42.47529110582682</v>
      </c>
      <c r="E15" s="14">
        <f t="shared" si="1"/>
        <v>-192.37499937353581</v>
      </c>
      <c r="F15" s="14">
        <f>SUM($D$7:D15)</f>
        <v>-416.33583610604643</v>
      </c>
      <c r="G15" s="16">
        <f>-1*SUM($E$7:E15)/$B$4</f>
        <v>0.16973167782082171</v>
      </c>
    </row>
    <row r="16" spans="1:10">
      <c r="A16" s="12">
        <v>10</v>
      </c>
      <c r="B16" s="13">
        <v>39508</v>
      </c>
      <c r="C16" s="14">
        <f t="shared" si="2"/>
        <v>-234.85029047936263</v>
      </c>
      <c r="D16" s="14">
        <f t="shared" si="0"/>
        <v>-41.513416108959149</v>
      </c>
      <c r="E16" s="14">
        <f t="shared" si="1"/>
        <v>-193.33687437040348</v>
      </c>
      <c r="F16" s="14">
        <f>SUM($D$7:D16)</f>
        <v>-457.84925221500555</v>
      </c>
      <c r="G16" s="16">
        <f>-1*SUM($E$7:E16)/$B$4</f>
        <v>0.18906536525786205</v>
      </c>
    </row>
    <row r="17" spans="1:7">
      <c r="A17" s="12">
        <v>11</v>
      </c>
      <c r="B17" s="13">
        <v>39539</v>
      </c>
      <c r="C17" s="14">
        <f t="shared" si="2"/>
        <v>-234.85029047936263</v>
      </c>
      <c r="D17" s="14">
        <f t="shared" si="0"/>
        <v>-40.546731737107159</v>
      </c>
      <c r="E17" s="14">
        <f t="shared" si="1"/>
        <v>-194.30355874225546</v>
      </c>
      <c r="F17" s="14">
        <f>SUM($D$7:D17)</f>
        <v>-498.39598395211272</v>
      </c>
      <c r="G17" s="16">
        <f>-1*SUM($E$7:E17)/$B$4</f>
        <v>0.20849572113208761</v>
      </c>
    </row>
    <row r="18" spans="1:7">
      <c r="A18" s="12">
        <v>12</v>
      </c>
      <c r="B18" s="13">
        <v>39569</v>
      </c>
      <c r="C18" s="14">
        <f t="shared" si="2"/>
        <v>-234.85029047936263</v>
      </c>
      <c r="D18" s="14">
        <f t="shared" si="0"/>
        <v>-39.575213943395902</v>
      </c>
      <c r="E18" s="14">
        <f t="shared" si="1"/>
        <v>-195.27507653596672</v>
      </c>
      <c r="F18" s="14">
        <f>SUM($D$7:D18)</f>
        <v>-537.97119789550857</v>
      </c>
      <c r="G18" s="16">
        <f>-1*SUM($E$7:E18)/$B$4</f>
        <v>0.22802322878568429</v>
      </c>
    </row>
    <row r="19" spans="1:7">
      <c r="A19" s="12">
        <v>13</v>
      </c>
      <c r="B19" s="13">
        <v>39600</v>
      </c>
      <c r="C19" s="14">
        <f t="shared" si="2"/>
        <v>-234.85029047936263</v>
      </c>
      <c r="D19" s="14">
        <f t="shared" si="0"/>
        <v>-38.598838560716139</v>
      </c>
      <c r="E19" s="14">
        <f t="shared" si="1"/>
        <v>-196.2514519186465</v>
      </c>
      <c r="F19" s="14">
        <f>SUM($D$7:D19)</f>
        <v>-576.57003645622467</v>
      </c>
      <c r="G19" s="16">
        <f>-1*SUM($E$7:E19)/$B$4</f>
        <v>0.24764837397754896</v>
      </c>
    </row>
    <row r="20" spans="1:7">
      <c r="A20" s="12">
        <v>14</v>
      </c>
      <c r="B20" s="13">
        <v>39630</v>
      </c>
      <c r="C20" s="14">
        <f t="shared" si="2"/>
        <v>-234.85029047936263</v>
      </c>
      <c r="D20" s="14">
        <f t="shared" si="0"/>
        <v>-37.617581301122925</v>
      </c>
      <c r="E20" s="14">
        <f t="shared" si="1"/>
        <v>-197.2327091782397</v>
      </c>
      <c r="F20" s="14">
        <f>SUM($D$7:D20)</f>
        <v>-614.18761775734765</v>
      </c>
      <c r="G20" s="16">
        <f>-1*SUM($E$7:E20)/$B$4</f>
        <v>0.26737164489537291</v>
      </c>
    </row>
    <row r="21" spans="1:7">
      <c r="A21" s="12">
        <v>15</v>
      </c>
      <c r="B21" s="13">
        <v>39661</v>
      </c>
      <c r="C21" s="14">
        <f t="shared" si="2"/>
        <v>-234.85029047936263</v>
      </c>
      <c r="D21" s="14">
        <f t="shared" si="0"/>
        <v>-36.631417755231759</v>
      </c>
      <c r="E21" s="14">
        <f t="shared" si="1"/>
        <v>-198.21887272413088</v>
      </c>
      <c r="F21" s="14">
        <f>SUM($D$7:D21)</f>
        <v>-650.81903551257938</v>
      </c>
      <c r="G21" s="16">
        <f>-1*SUM($E$7:E21)/$B$4</f>
        <v>0.28719353216778598</v>
      </c>
    </row>
    <row r="22" spans="1:7">
      <c r="A22" s="12">
        <v>16</v>
      </c>
      <c r="B22" s="13">
        <v>39692</v>
      </c>
      <c r="C22" s="14">
        <f t="shared" si="2"/>
        <v>-234.85029047936263</v>
      </c>
      <c r="D22" s="14">
        <f t="shared" si="0"/>
        <v>-35.640323391611147</v>
      </c>
      <c r="E22" s="14">
        <f t="shared" si="1"/>
        <v>-199.20996708775147</v>
      </c>
      <c r="F22" s="14">
        <f>SUM($D$7:D22)</f>
        <v>-686.45935890419048</v>
      </c>
      <c r="G22" s="16">
        <f>-1*SUM($E$7:E22)/$B$4</f>
        <v>0.30711452887656115</v>
      </c>
    </row>
    <row r="23" spans="1:7">
      <c r="A23" s="12">
        <v>17</v>
      </c>
      <c r="B23" s="13">
        <v>39722</v>
      </c>
      <c r="C23" s="14">
        <f t="shared" si="2"/>
        <v>-234.85029047936263</v>
      </c>
      <c r="D23" s="14">
        <f t="shared" si="0"/>
        <v>-34.644273556172415</v>
      </c>
      <c r="E23" s="14">
        <f t="shared" si="1"/>
        <v>-200.20601692319022</v>
      </c>
      <c r="F23" s="14">
        <f>SUM($D$7:D23)</f>
        <v>-721.10363246036286</v>
      </c>
      <c r="G23" s="16">
        <f>-1*SUM($E$7:E23)/$B$4</f>
        <v>0.32713513056888016</v>
      </c>
    </row>
    <row r="24" spans="1:7">
      <c r="A24" s="12">
        <v>18</v>
      </c>
      <c r="B24" s="13">
        <v>39753</v>
      </c>
      <c r="C24" s="14">
        <f t="shared" si="2"/>
        <v>-234.85029047936263</v>
      </c>
      <c r="D24" s="14">
        <f t="shared" si="0"/>
        <v>-33.643243471556474</v>
      </c>
      <c r="E24" s="14">
        <f t="shared" si="1"/>
        <v>-201.20704700780615</v>
      </c>
      <c r="F24" s="14">
        <f>SUM($D$7:D24)</f>
        <v>-754.74687593191936</v>
      </c>
      <c r="G24" s="16">
        <f>-1*SUM($E$7:E24)/$B$4</f>
        <v>0.34725583526966081</v>
      </c>
    </row>
    <row r="25" spans="1:7">
      <c r="A25" s="12">
        <v>19</v>
      </c>
      <c r="B25" s="13">
        <v>39783</v>
      </c>
      <c r="C25" s="14">
        <f t="shared" si="2"/>
        <v>-234.85029047936263</v>
      </c>
      <c r="D25" s="14">
        <f t="shared" si="0"/>
        <v>-32.637208236517502</v>
      </c>
      <c r="E25" s="14">
        <f t="shared" si="1"/>
        <v>-202.21308224284513</v>
      </c>
      <c r="F25" s="14">
        <f>SUM($D$7:D25)</f>
        <v>-787.38408416843686</v>
      </c>
      <c r="G25" s="16">
        <f>-1*SUM($E$7:E25)/$B$4</f>
        <v>0.36747714349394534</v>
      </c>
    </row>
    <row r="26" spans="1:7">
      <c r="A26" s="12">
        <v>20</v>
      </c>
      <c r="B26" s="13">
        <v>39814</v>
      </c>
      <c r="C26" s="14">
        <f t="shared" si="2"/>
        <v>-234.85029047936263</v>
      </c>
      <c r="D26" s="14">
        <f t="shared" si="0"/>
        <v>-31.626142825303301</v>
      </c>
      <c r="E26" s="14">
        <f t="shared" si="1"/>
        <v>-203.22414765405932</v>
      </c>
      <c r="F26" s="14">
        <f>SUM($D$7:D26)</f>
        <v>-819.01022699374016</v>
      </c>
      <c r="G26" s="16">
        <f>-1*SUM($E$7:E26)/$B$4</f>
        <v>0.38779955825935125</v>
      </c>
    </row>
    <row r="27" spans="1:7">
      <c r="A27" s="12">
        <v>21</v>
      </c>
      <c r="B27" s="13">
        <v>39845</v>
      </c>
      <c r="C27" s="14">
        <f t="shared" si="2"/>
        <v>-234.85029047936263</v>
      </c>
      <c r="D27" s="14">
        <f t="shared" si="0"/>
        <v>-30.610022087033023</v>
      </c>
      <c r="E27" s="14">
        <f t="shared" si="1"/>
        <v>-204.2402683923296</v>
      </c>
      <c r="F27" s="14">
        <f>SUM($D$7:D27)</f>
        <v>-849.62024908077319</v>
      </c>
      <c r="G27" s="16">
        <f>-1*SUM($E$7:E27)/$B$4</f>
        <v>0.40822358509858425</v>
      </c>
    </row>
    <row r="28" spans="1:7">
      <c r="A28" s="12">
        <v>22</v>
      </c>
      <c r="B28" s="13">
        <v>39873</v>
      </c>
      <c r="C28" s="14">
        <f t="shared" si="2"/>
        <v>-234.85029047936263</v>
      </c>
      <c r="D28" s="14">
        <f t="shared" si="0"/>
        <v>-29.588820745071427</v>
      </c>
      <c r="E28" s="14">
        <f t="shared" si="1"/>
        <v>-205.26146973429121</v>
      </c>
      <c r="F28" s="14">
        <f>SUM($D$7:D28)</f>
        <v>-879.20906982584461</v>
      </c>
      <c r="G28" s="16">
        <f>-1*SUM($E$7:E28)/$B$4</f>
        <v>0.42874973207201339</v>
      </c>
    </row>
    <row r="29" spans="1:7">
      <c r="A29" s="12">
        <v>23</v>
      </c>
      <c r="B29" s="13">
        <v>39904</v>
      </c>
      <c r="C29" s="14">
        <f t="shared" si="2"/>
        <v>-234.85029047936263</v>
      </c>
      <c r="D29" s="14">
        <f t="shared" si="0"/>
        <v>-28.562513396400004</v>
      </c>
      <c r="E29" s="14">
        <f t="shared" si="1"/>
        <v>-206.28777708296263</v>
      </c>
      <c r="F29" s="14">
        <f>SUM($D$7:D29)</f>
        <v>-907.77158322224466</v>
      </c>
      <c r="G29" s="16">
        <f>-1*SUM($E$7:E29)/$B$4</f>
        <v>0.44937850978030963</v>
      </c>
    </row>
    <row r="30" spans="1:7">
      <c r="A30" s="12">
        <v>24</v>
      </c>
      <c r="B30" s="13">
        <v>39934</v>
      </c>
      <c r="C30" s="14">
        <f t="shared" si="2"/>
        <v>-234.85029047936263</v>
      </c>
      <c r="D30" s="14">
        <f t="shared" si="0"/>
        <v>-27.531074510985242</v>
      </c>
      <c r="E30" s="14">
        <f t="shared" si="1"/>
        <v>-207.31921596837739</v>
      </c>
      <c r="F30" s="14">
        <f>SUM($D$7:D30)</f>
        <v>-935.30265773322992</v>
      </c>
      <c r="G30" s="16">
        <f>-1*SUM($E$7:E30)/$B$4</f>
        <v>0.47011043137714742</v>
      </c>
    </row>
    <row r="31" spans="1:7">
      <c r="A31" s="12">
        <v>25</v>
      </c>
      <c r="B31" s="13">
        <v>39965</v>
      </c>
      <c r="C31" s="14">
        <f t="shared" si="2"/>
        <v>-234.85029047936263</v>
      </c>
      <c r="D31" s="14">
        <f t="shared" si="0"/>
        <v>-26.494478431143332</v>
      </c>
      <c r="E31" s="14">
        <f t="shared" si="1"/>
        <v>-208.35581204821929</v>
      </c>
      <c r="F31" s="14">
        <f>SUM($D$7:D31)</f>
        <v>-961.79713616437323</v>
      </c>
      <c r="G31" s="16">
        <f>-1*SUM($E$7:E31)/$B$4</f>
        <v>0.49094601258196935</v>
      </c>
    </row>
    <row r="32" spans="1:7">
      <c r="A32" s="12">
        <v>26</v>
      </c>
      <c r="B32" s="13">
        <v>39995</v>
      </c>
      <c r="C32" s="14">
        <f t="shared" si="2"/>
        <v>-234.85029047936263</v>
      </c>
      <c r="D32" s="14">
        <f t="shared" si="0"/>
        <v>-25.452699370902273</v>
      </c>
      <c r="E32" s="14">
        <f t="shared" si="1"/>
        <v>-209.39759110846035</v>
      </c>
      <c r="F32" s="14">
        <f>SUM($D$7:D32)</f>
        <v>-987.24983553527545</v>
      </c>
      <c r="G32" s="16">
        <f>-1*SUM($E$7:E32)/$B$4</f>
        <v>0.51188577169281546</v>
      </c>
    </row>
    <row r="33" spans="1:7">
      <c r="A33" s="12">
        <v>27</v>
      </c>
      <c r="B33" s="13">
        <v>40026</v>
      </c>
      <c r="C33" s="14">
        <f t="shared" si="2"/>
        <v>-234.85029047936263</v>
      </c>
      <c r="D33" s="14">
        <f t="shared" si="0"/>
        <v>-24.405711415359999</v>
      </c>
      <c r="E33" s="14">
        <f t="shared" si="1"/>
        <v>-210.44457906400262</v>
      </c>
      <c r="F33" s="14">
        <f>SUM($D$7:D33)</f>
        <v>-1011.6555469506354</v>
      </c>
      <c r="G33" s="16">
        <f>-1*SUM($E$7:E33)/$B$4</f>
        <v>0.53293022959921577</v>
      </c>
    </row>
    <row r="34" spans="1:7">
      <c r="A34" s="12">
        <v>28</v>
      </c>
      <c r="B34" s="13">
        <v>40057</v>
      </c>
      <c r="C34" s="14">
        <f t="shared" si="2"/>
        <v>-234.85029047936263</v>
      </c>
      <c r="D34" s="14">
        <f t="shared" si="0"/>
        <v>-23.35348852004002</v>
      </c>
      <c r="E34" s="14">
        <f t="shared" si="1"/>
        <v>-211.4968019593226</v>
      </c>
      <c r="F34" s="14">
        <f>SUM($D$7:D34)</f>
        <v>-1035.0090354706754</v>
      </c>
      <c r="G34" s="16">
        <f>-1*SUM($E$7:E34)/$B$4</f>
        <v>0.55407990979514798</v>
      </c>
    </row>
    <row r="35" spans="1:7">
      <c r="A35" s="12">
        <v>29</v>
      </c>
      <c r="B35" s="13">
        <v>40087</v>
      </c>
      <c r="C35" s="14">
        <f t="shared" si="2"/>
        <v>-234.85029047936263</v>
      </c>
      <c r="D35" s="14">
        <f t="shared" si="0"/>
        <v>-22.296004510243453</v>
      </c>
      <c r="E35" s="14">
        <f t="shared" si="1"/>
        <v>-212.55428596911918</v>
      </c>
      <c r="F35" s="14">
        <f>SUM($D$7:D35)</f>
        <v>-1057.3050399809188</v>
      </c>
      <c r="G35" s="16">
        <f>-1*SUM($E$7:E35)/$B$4</f>
        <v>0.57533533839205997</v>
      </c>
    </row>
    <row r="36" spans="1:7">
      <c r="A36" s="12">
        <v>30</v>
      </c>
      <c r="B36" s="13">
        <v>40118</v>
      </c>
      <c r="C36" s="14">
        <f t="shared" si="2"/>
        <v>-234.85029047936263</v>
      </c>
      <c r="D36" s="14">
        <f t="shared" si="0"/>
        <v>-21.233233080397891</v>
      </c>
      <c r="E36" s="14">
        <f t="shared" si="1"/>
        <v>-213.61705739896473</v>
      </c>
      <c r="F36" s="14">
        <f>SUM($D$7:D36)</f>
        <v>-1078.5382730613167</v>
      </c>
      <c r="G36" s="16">
        <f>-1*SUM($E$7:E36)/$B$4</f>
        <v>0.59669704413195646</v>
      </c>
    </row>
    <row r="37" spans="1:7">
      <c r="A37" s="12">
        <v>31</v>
      </c>
      <c r="B37" s="13">
        <v>40148</v>
      </c>
      <c r="C37" s="14">
        <f t="shared" si="2"/>
        <v>-234.85029047936263</v>
      </c>
      <c r="D37" s="14">
        <f t="shared" si="0"/>
        <v>-20.165147793403079</v>
      </c>
      <c r="E37" s="14">
        <f t="shared" si="1"/>
        <v>-214.68514268595953</v>
      </c>
      <c r="F37" s="14">
        <f>SUM($D$7:D37)</f>
        <v>-1098.7034208547198</v>
      </c>
      <c r="G37" s="16">
        <f>-1*SUM($E$7:E37)/$B$4</f>
        <v>0.61816555840055232</v>
      </c>
    </row>
    <row r="38" spans="1:7">
      <c r="A38" s="12">
        <v>32</v>
      </c>
      <c r="B38" s="13">
        <v>40179</v>
      </c>
      <c r="C38" s="14">
        <f t="shared" si="2"/>
        <v>-234.85029047936263</v>
      </c>
      <c r="D38" s="14">
        <f t="shared" si="0"/>
        <v>-19.091722079973351</v>
      </c>
      <c r="E38" s="14">
        <f t="shared" si="1"/>
        <v>-215.75856839938928</v>
      </c>
      <c r="F38" s="14">
        <f>SUM($D$7:D38)</f>
        <v>-1117.7951429346931</v>
      </c>
      <c r="G38" s="16">
        <f>-1*SUM($E$7:E38)/$B$4</f>
        <v>0.63974141524049133</v>
      </c>
    </row>
    <row r="39" spans="1:7">
      <c r="A39" s="12">
        <v>33</v>
      </c>
      <c r="B39" s="13">
        <v>40210</v>
      </c>
      <c r="C39" s="14">
        <f t="shared" si="2"/>
        <v>-234.85029047936263</v>
      </c>
      <c r="D39" s="14">
        <f t="shared" si="0"/>
        <v>-18.012929237976433</v>
      </c>
      <c r="E39" s="14">
        <f t="shared" si="1"/>
        <v>-216.83736124138619</v>
      </c>
      <c r="F39" s="14">
        <f>SUM($D$7:D39)</f>
        <v>-1135.8080721726694</v>
      </c>
      <c r="G39" s="16">
        <f>-1*SUM($E$7:E39)/$B$4</f>
        <v>0.66142515136462987</v>
      </c>
    </row>
    <row r="40" spans="1:7">
      <c r="A40" s="12">
        <v>34</v>
      </c>
      <c r="B40" s="13">
        <v>40238</v>
      </c>
      <c r="C40" s="14">
        <f t="shared" si="2"/>
        <v>-234.85029047936263</v>
      </c>
      <c r="D40" s="14">
        <f t="shared" si="0"/>
        <v>-16.928742431769532</v>
      </c>
      <c r="E40" s="14">
        <f t="shared" si="1"/>
        <v>-217.92154804759309</v>
      </c>
      <c r="F40" s="14">
        <f>SUM($D$7:D40)</f>
        <v>-1152.7368146044389</v>
      </c>
      <c r="G40" s="16">
        <f>-1*SUM($E$7:E40)/$B$4</f>
        <v>0.68321730616938925</v>
      </c>
    </row>
    <row r="41" spans="1:7">
      <c r="A41" s="12">
        <v>35</v>
      </c>
      <c r="B41" s="13">
        <v>40269</v>
      </c>
      <c r="C41" s="14">
        <f t="shared" si="2"/>
        <v>-234.85029047936263</v>
      </c>
      <c r="D41" s="14">
        <f t="shared" si="0"/>
        <v>-15.8391346915316</v>
      </c>
      <c r="E41" s="14">
        <f t="shared" si="1"/>
        <v>-219.01115578783103</v>
      </c>
      <c r="F41" s="14">
        <f>SUM($D$7:D41)</f>
        <v>-1168.5759492959705</v>
      </c>
      <c r="G41" s="16">
        <f>-1*SUM($E$7:E41)/$B$4</f>
        <v>0.7051184217481723</v>
      </c>
    </row>
    <row r="42" spans="1:7">
      <c r="A42" s="12">
        <v>36</v>
      </c>
      <c r="B42" s="13">
        <v>40299</v>
      </c>
      <c r="C42" s="14">
        <f t="shared" si="2"/>
        <v>-234.85029047936263</v>
      </c>
      <c r="D42" s="14">
        <f t="shared" si="0"/>
        <v>-14.74407891259245</v>
      </c>
      <c r="E42" s="14">
        <f t="shared" si="1"/>
        <v>-220.10621156677018</v>
      </c>
      <c r="F42" s="14">
        <f>SUM($D$7:D42)</f>
        <v>-1183.3200282085629</v>
      </c>
      <c r="G42" s="16">
        <f>-1*SUM($E$7:E42)/$B$4</f>
        <v>0.72712904290484925</v>
      </c>
    </row>
    <row r="43" spans="1:7">
      <c r="A43" s="12">
        <v>37</v>
      </c>
      <c r="B43" s="13">
        <v>40330</v>
      </c>
      <c r="C43" s="14">
        <f t="shared" ref="C43:C54" si="3">PMT($B$2/12,Miesiące*12,Kwota)</f>
        <v>-234.85029047936263</v>
      </c>
      <c r="D43" s="14">
        <f t="shared" ref="D43:D54" si="4">IPMT($B$2/12,A43,Miesiące*12,Kapitał)</f>
        <v>-13.643547854758664</v>
      </c>
      <c r="E43" s="14">
        <f t="shared" ref="E43:E54" si="5">PPMT($B$2/12,A43,Miesiące*12,Kapitał)</f>
        <v>-221.20674262460398</v>
      </c>
      <c r="F43" s="14">
        <f>SUM($D$7:D43)</f>
        <v>-1196.9635760633216</v>
      </c>
      <c r="G43" s="16">
        <f>-1*SUM($E$7:E43)/$B$4</f>
        <v>0.7492497171673097</v>
      </c>
    </row>
    <row r="44" spans="1:7">
      <c r="A44" s="12">
        <v>38</v>
      </c>
      <c r="B44" s="13">
        <v>40360</v>
      </c>
      <c r="C44" s="14">
        <f t="shared" si="3"/>
        <v>-234.85029047936263</v>
      </c>
      <c r="D44" s="14">
        <f t="shared" si="4"/>
        <v>-12.537514141635702</v>
      </c>
      <c r="E44" s="14">
        <f t="shared" si="5"/>
        <v>-222.31277633772692</v>
      </c>
      <c r="F44" s="14">
        <f>SUM($D$7:D44)</f>
        <v>-1209.5010902049573</v>
      </c>
      <c r="G44" s="16">
        <f>-1*SUM($E$7:E44)/$B$4</f>
        <v>0.77148099480108234</v>
      </c>
    </row>
    <row r="45" spans="1:7">
      <c r="A45" s="12">
        <v>39</v>
      </c>
      <c r="B45" s="13">
        <v>40391</v>
      </c>
      <c r="C45" s="14">
        <f t="shared" si="3"/>
        <v>-234.85029047936263</v>
      </c>
      <c r="D45" s="14">
        <f t="shared" si="4"/>
        <v>-11.425950259947076</v>
      </c>
      <c r="E45" s="14">
        <f t="shared" si="5"/>
        <v>-223.42434021941554</v>
      </c>
      <c r="F45" s="14">
        <f>SUM($D$7:D45)</f>
        <v>-1220.9270404649044</v>
      </c>
      <c r="G45" s="16">
        <f>-1*SUM($E$7:E45)/$B$4</f>
        <v>0.79382342882302392</v>
      </c>
    </row>
    <row r="46" spans="1:7">
      <c r="A46" s="12">
        <v>40</v>
      </c>
      <c r="B46" s="13">
        <v>40422</v>
      </c>
      <c r="C46" s="14">
        <f t="shared" si="3"/>
        <v>-234.85029047936263</v>
      </c>
      <c r="D46" s="14">
        <f t="shared" si="4"/>
        <v>-10.308828558850028</v>
      </c>
      <c r="E46" s="14">
        <f t="shared" si="5"/>
        <v>-224.5414619205126</v>
      </c>
      <c r="F46" s="14">
        <f>SUM($D$7:D46)</f>
        <v>-1231.2358690237545</v>
      </c>
      <c r="G46" s="16">
        <f>-1*SUM($E$7:E46)/$B$4</f>
        <v>0.81627757501507525</v>
      </c>
    </row>
    <row r="47" spans="1:7">
      <c r="A47" s="12">
        <v>41</v>
      </c>
      <c r="B47" s="13">
        <v>40452</v>
      </c>
      <c r="C47" s="14">
        <f t="shared" si="3"/>
        <v>-234.85029047936263</v>
      </c>
      <c r="D47" s="14">
        <f t="shared" si="4"/>
        <v>-9.1861212492474813</v>
      </c>
      <c r="E47" s="14">
        <f t="shared" si="5"/>
        <v>-225.66416923011514</v>
      </c>
      <c r="F47" s="14">
        <f>SUM($D$7:D47)</f>
        <v>-1240.4219902730019</v>
      </c>
      <c r="G47" s="16">
        <f>-1*SUM($E$7:E47)/$B$4</f>
        <v>0.83884399193808679</v>
      </c>
    </row>
    <row r="48" spans="1:7">
      <c r="A48" s="12">
        <v>42</v>
      </c>
      <c r="B48" s="13">
        <v>40483</v>
      </c>
      <c r="C48" s="14">
        <f t="shared" si="3"/>
        <v>-234.85029047936263</v>
      </c>
      <c r="D48" s="14">
        <f t="shared" si="4"/>
        <v>-8.0578004030969446</v>
      </c>
      <c r="E48" s="14">
        <f t="shared" si="5"/>
        <v>-226.79249007626569</v>
      </c>
      <c r="F48" s="14">
        <f>SUM($D$7:D48)</f>
        <v>-1248.4797906760989</v>
      </c>
      <c r="G48" s="16">
        <f>-1*SUM($E$7:E48)/$B$4</f>
        <v>0.86152324094571342</v>
      </c>
    </row>
    <row r="49" spans="1:7">
      <c r="A49" s="12">
        <v>43</v>
      </c>
      <c r="B49" s="13">
        <v>40513</v>
      </c>
      <c r="C49" s="14">
        <f t="shared" si="3"/>
        <v>-234.85029047936263</v>
      </c>
      <c r="D49" s="14">
        <f t="shared" si="4"/>
        <v>-6.9238379527156582</v>
      </c>
      <c r="E49" s="14">
        <f t="shared" si="5"/>
        <v>-227.92645252664698</v>
      </c>
      <c r="F49" s="14">
        <f>SUM($D$7:D49)</f>
        <v>-1255.4036286288147</v>
      </c>
      <c r="G49" s="16">
        <f>-1*SUM($E$7:E49)/$B$4</f>
        <v>0.88431588619837798</v>
      </c>
    </row>
    <row r="50" spans="1:7">
      <c r="A50" s="12">
        <v>44</v>
      </c>
      <c r="B50" s="13">
        <v>40544</v>
      </c>
      <c r="C50" s="14">
        <f t="shared" si="3"/>
        <v>-234.85029047936263</v>
      </c>
      <c r="D50" s="14">
        <f t="shared" si="4"/>
        <v>-5.7842056900824446</v>
      </c>
      <c r="E50" s="14">
        <f t="shared" si="5"/>
        <v>-229.06608478928018</v>
      </c>
      <c r="F50" s="14">
        <f>SUM($D$7:D50)</f>
        <v>-1261.1878343188971</v>
      </c>
      <c r="G50" s="16">
        <f>-1*SUM($E$7:E50)/$B$4</f>
        <v>0.90722249467730598</v>
      </c>
    </row>
    <row r="51" spans="1:7">
      <c r="A51" s="12">
        <v>45</v>
      </c>
      <c r="B51" s="13">
        <v>40575</v>
      </c>
      <c r="C51" s="14">
        <f t="shared" si="3"/>
        <v>-234.85029047936263</v>
      </c>
      <c r="D51" s="14">
        <f t="shared" si="4"/>
        <v>-4.6388752661360835</v>
      </c>
      <c r="E51" s="14">
        <f t="shared" si="5"/>
        <v>-230.21141521322653</v>
      </c>
      <c r="F51" s="14">
        <f>SUM($D$7:D51)</f>
        <v>-1265.8267095850331</v>
      </c>
      <c r="G51" s="16">
        <f>-1*SUM($E$7:E51)/$B$4</f>
        <v>0.93024363619862871</v>
      </c>
    </row>
    <row r="52" spans="1:7">
      <c r="A52" s="12">
        <v>46</v>
      </c>
      <c r="B52" s="13">
        <v>40603</v>
      </c>
      <c r="C52" s="14">
        <f t="shared" si="3"/>
        <v>-234.85029047936263</v>
      </c>
      <c r="D52" s="14">
        <f t="shared" si="4"/>
        <v>-3.4878181900700018</v>
      </c>
      <c r="E52" s="14">
        <f t="shared" si="5"/>
        <v>-231.36247228929261</v>
      </c>
      <c r="F52" s="14">
        <f>SUM($D$7:D52)</f>
        <v>-1269.314527775103</v>
      </c>
      <c r="G52" s="16">
        <f>-1*SUM($E$7:E52)/$B$4</f>
        <v>0.95337988342755797</v>
      </c>
    </row>
    <row r="53" spans="1:7">
      <c r="A53" s="12">
        <v>47</v>
      </c>
      <c r="B53" s="13">
        <v>40634</v>
      </c>
      <c r="C53" s="14">
        <f t="shared" si="3"/>
        <v>-234.85029047936263</v>
      </c>
      <c r="D53" s="14">
        <f t="shared" si="4"/>
        <v>-2.3310058286235562</v>
      </c>
      <c r="E53" s="14">
        <f t="shared" si="5"/>
        <v>-232.51928465073908</v>
      </c>
      <c r="F53" s="14">
        <f>SUM($D$7:D53)</f>
        <v>-1271.6455336037266</v>
      </c>
      <c r="G53" s="16">
        <f>-1*SUM($E$7:E53)/$B$4</f>
        <v>0.97663181189263193</v>
      </c>
    </row>
    <row r="54" spans="1:7">
      <c r="A54" s="12">
        <v>48</v>
      </c>
      <c r="B54" s="13">
        <v>40664</v>
      </c>
      <c r="C54" s="14">
        <f t="shared" si="3"/>
        <v>-234.85029047936263</v>
      </c>
      <c r="D54" s="14">
        <f t="shared" si="4"/>
        <v>-1.1684094053699392</v>
      </c>
      <c r="E54" s="14">
        <f t="shared" si="5"/>
        <v>-233.68188107399268</v>
      </c>
      <c r="F54" s="14">
        <f>SUM($D$7:D54)</f>
        <v>-1272.8139430090964</v>
      </c>
      <c r="G54" s="16">
        <f>-1*SUM($E$7:E54)/$B$4</f>
        <v>1.0000000000000313</v>
      </c>
    </row>
    <row r="55" spans="1:7">
      <c r="A55" s="12"/>
      <c r="B55" s="13"/>
      <c r="C55" s="14"/>
      <c r="D55" s="14"/>
      <c r="E55" s="14"/>
      <c r="F55" s="14"/>
      <c r="G55" s="16"/>
    </row>
    <row r="56" spans="1:7">
      <c r="A56" s="12"/>
      <c r="B56" s="13"/>
      <c r="C56" s="14"/>
      <c r="D56" s="14"/>
      <c r="E56" s="14"/>
      <c r="F56" s="14"/>
      <c r="G56" s="16"/>
    </row>
    <row r="57" spans="1:7">
      <c r="A57" s="12"/>
      <c r="B57" s="13"/>
      <c r="C57" s="14"/>
      <c r="D57" s="14"/>
      <c r="E57" s="14"/>
      <c r="F57" s="14"/>
      <c r="G57" s="16"/>
    </row>
    <row r="58" spans="1:7">
      <c r="A58" s="12"/>
      <c r="B58" s="13"/>
      <c r="C58" s="14"/>
      <c r="D58" s="14"/>
      <c r="E58" s="14"/>
      <c r="F58" s="14"/>
      <c r="G58" s="16"/>
    </row>
    <row r="59" spans="1:7">
      <c r="A59" s="12"/>
      <c r="B59" s="13"/>
      <c r="C59" s="14"/>
      <c r="D59" s="14"/>
      <c r="E59" s="14"/>
      <c r="F59" s="14"/>
      <c r="G59" s="16"/>
    </row>
    <row r="60" spans="1:7">
      <c r="A60" s="12"/>
      <c r="B60" s="13"/>
      <c r="C60" s="14"/>
      <c r="D60" s="14"/>
      <c r="E60" s="14"/>
      <c r="F60" s="14"/>
      <c r="G60" s="16"/>
    </row>
    <row r="61" spans="1:7">
      <c r="A61" s="12"/>
      <c r="B61" s="13"/>
      <c r="C61" s="14"/>
      <c r="D61" s="14"/>
      <c r="E61" s="14"/>
      <c r="F61" s="14"/>
      <c r="G61" s="16"/>
    </row>
    <row r="62" spans="1:7">
      <c r="A62" s="12"/>
      <c r="B62" s="13"/>
      <c r="C62" s="14"/>
      <c r="D62" s="14"/>
      <c r="E62" s="14"/>
      <c r="F62" s="14"/>
      <c r="G62" s="16"/>
    </row>
    <row r="63" spans="1:7">
      <c r="A63" s="12"/>
      <c r="B63" s="13"/>
      <c r="C63" s="14"/>
      <c r="D63" s="14"/>
      <c r="E63" s="14"/>
      <c r="F63" s="14"/>
      <c r="G63" s="16"/>
    </row>
    <row r="64" spans="1:7">
      <c r="A64" s="12"/>
      <c r="B64" s="13"/>
      <c r="C64" s="14"/>
      <c r="D64" s="14"/>
      <c r="E64" s="14"/>
      <c r="F64" s="14"/>
      <c r="G64" s="16"/>
    </row>
    <row r="65" spans="1:7">
      <c r="A65" s="12"/>
      <c r="B65" s="13"/>
      <c r="C65" s="14"/>
      <c r="D65" s="14"/>
      <c r="E65" s="14"/>
      <c r="F65" s="14"/>
      <c r="G65" s="16"/>
    </row>
    <row r="66" spans="1:7">
      <c r="A66" s="12"/>
      <c r="B66" s="13"/>
      <c r="C66" s="14"/>
      <c r="D66" s="14"/>
      <c r="E66" s="14"/>
      <c r="F66" s="14"/>
      <c r="G66" s="16"/>
    </row>
    <row r="67" spans="1:7">
      <c r="A67" s="12"/>
      <c r="B67" s="13"/>
      <c r="C67" s="14"/>
      <c r="D67" s="14"/>
      <c r="E67" s="14"/>
      <c r="F67" s="14"/>
      <c r="G67" s="16"/>
    </row>
    <row r="68" spans="1:7">
      <c r="A68" s="12"/>
      <c r="B68" s="13"/>
      <c r="C68" s="14"/>
      <c r="D68" s="14"/>
      <c r="E68" s="14"/>
      <c r="F68" s="14"/>
      <c r="G68" s="16"/>
    </row>
    <row r="69" spans="1:7">
      <c r="A69" s="12"/>
      <c r="B69" s="13"/>
      <c r="C69" s="14"/>
      <c r="D69" s="14"/>
      <c r="E69" s="14"/>
      <c r="F69" s="14"/>
      <c r="G69" s="16"/>
    </row>
    <row r="70" spans="1:7">
      <c r="A70" s="12"/>
      <c r="B70" s="13"/>
      <c r="C70" s="14"/>
      <c r="D70" s="14"/>
      <c r="E70" s="14"/>
      <c r="F70" s="14"/>
      <c r="G70" s="16"/>
    </row>
    <row r="71" spans="1:7">
      <c r="A71" s="12"/>
      <c r="B71" s="13"/>
      <c r="C71" s="14"/>
      <c r="D71" s="14"/>
      <c r="E71" s="14"/>
      <c r="F71" s="14"/>
      <c r="G71" s="16"/>
    </row>
    <row r="72" spans="1:7">
      <c r="A72" s="12"/>
      <c r="B72" s="13"/>
      <c r="C72" s="14"/>
      <c r="D72" s="14"/>
      <c r="E72" s="14"/>
      <c r="F72" s="14"/>
      <c r="G72" s="16"/>
    </row>
    <row r="73" spans="1:7">
      <c r="A73" s="12"/>
      <c r="B73" s="13"/>
      <c r="C73" s="14"/>
      <c r="D73" s="14"/>
      <c r="E73" s="14"/>
      <c r="F73" s="14"/>
      <c r="G73" s="16"/>
    </row>
    <row r="74" spans="1:7">
      <c r="A74" s="12"/>
      <c r="B74" s="13"/>
      <c r="C74" s="14"/>
      <c r="D74" s="14"/>
      <c r="E74" s="14"/>
      <c r="F74" s="14"/>
      <c r="G74" s="16"/>
    </row>
    <row r="75" spans="1:7">
      <c r="A75" s="12"/>
      <c r="B75" s="13"/>
      <c r="C75" s="14"/>
      <c r="D75" s="14"/>
      <c r="E75" s="14"/>
      <c r="F75" s="14"/>
      <c r="G75" s="16"/>
    </row>
    <row r="76" spans="1:7">
      <c r="A76" s="12"/>
      <c r="B76" s="13"/>
      <c r="C76" s="14"/>
      <c r="D76" s="14"/>
      <c r="E76" s="14"/>
      <c r="F76" s="14"/>
      <c r="G76" s="16"/>
    </row>
    <row r="77" spans="1:7">
      <c r="A77" s="12"/>
      <c r="B77" s="13"/>
      <c r="C77" s="14"/>
      <c r="D77" s="14"/>
      <c r="E77" s="14"/>
      <c r="F77" s="14"/>
      <c r="G77" s="16"/>
    </row>
    <row r="78" spans="1:7">
      <c r="A78" s="12"/>
      <c r="B78" s="13"/>
      <c r="C78" s="14"/>
      <c r="D78" s="14"/>
      <c r="E78" s="14"/>
      <c r="F78" s="14"/>
      <c r="G78" s="16"/>
    </row>
    <row r="79" spans="1:7">
      <c r="A79" s="12"/>
      <c r="B79" s="13"/>
      <c r="C79" s="14"/>
      <c r="D79" s="14"/>
      <c r="E79" s="14"/>
      <c r="F79" s="14"/>
      <c r="G79" s="16"/>
    </row>
    <row r="80" spans="1:7">
      <c r="A80" s="12"/>
      <c r="B80" s="13"/>
      <c r="C80" s="14"/>
      <c r="D80" s="14"/>
      <c r="E80" s="14"/>
      <c r="F80" s="14"/>
      <c r="G80" s="16"/>
    </row>
    <row r="81" spans="1:7">
      <c r="A81" s="12"/>
      <c r="B81" s="13"/>
      <c r="C81" s="14"/>
      <c r="D81" s="14"/>
      <c r="E81" s="14"/>
      <c r="F81" s="14"/>
      <c r="G81" s="16"/>
    </row>
    <row r="82" spans="1:7">
      <c r="A82" s="12"/>
      <c r="B82" s="13"/>
      <c r="C82" s="14"/>
      <c r="D82" s="14"/>
      <c r="E82" s="14"/>
      <c r="F82" s="14"/>
      <c r="G82" s="16"/>
    </row>
    <row r="83" spans="1:7">
      <c r="A83" s="12"/>
      <c r="B83" s="13"/>
      <c r="C83" s="14"/>
      <c r="D83" s="14"/>
      <c r="E83" s="14"/>
      <c r="F83" s="14"/>
      <c r="G83" s="16"/>
    </row>
    <row r="84" spans="1:7">
      <c r="A84" s="12"/>
      <c r="B84" s="13"/>
      <c r="C84" s="14"/>
      <c r="D84" s="14"/>
      <c r="E84" s="14"/>
      <c r="F84" s="14"/>
      <c r="G84" s="16"/>
    </row>
    <row r="85" spans="1:7">
      <c r="A85" s="12"/>
      <c r="B85" s="13"/>
      <c r="C85" s="14"/>
      <c r="D85" s="14"/>
      <c r="E85" s="14"/>
      <c r="F85" s="14"/>
      <c r="G85" s="16"/>
    </row>
    <row r="86" spans="1:7">
      <c r="A86" s="12"/>
      <c r="B86" s="13"/>
      <c r="C86" s="14"/>
      <c r="D86" s="14"/>
      <c r="E86" s="14"/>
      <c r="F86" s="14"/>
      <c r="G86" s="16"/>
    </row>
    <row r="87" spans="1:7">
      <c r="A87" s="12"/>
      <c r="B87" s="13"/>
      <c r="C87" s="14"/>
      <c r="D87" s="14"/>
      <c r="E87" s="14"/>
      <c r="F87" s="14"/>
      <c r="G87" s="16"/>
    </row>
    <row r="88" spans="1:7">
      <c r="A88" s="12"/>
      <c r="B88" s="13"/>
      <c r="C88" s="14"/>
      <c r="D88" s="14"/>
      <c r="E88" s="14"/>
      <c r="F88" s="14"/>
      <c r="G88" s="16"/>
    </row>
    <row r="89" spans="1:7">
      <c r="A89" s="12"/>
      <c r="B89" s="13"/>
      <c r="C89" s="14"/>
      <c r="D89" s="14"/>
      <c r="E89" s="14"/>
      <c r="F89" s="14"/>
      <c r="G89" s="16"/>
    </row>
    <row r="90" spans="1:7">
      <c r="A90" s="12"/>
      <c r="B90" s="13"/>
      <c r="C90" s="14"/>
      <c r="D90" s="14"/>
      <c r="E90" s="14"/>
      <c r="F90" s="14"/>
      <c r="G90" s="16"/>
    </row>
    <row r="91" spans="1:7">
      <c r="A91" s="12"/>
      <c r="B91" s="13"/>
      <c r="C91" s="14"/>
      <c r="D91" s="14"/>
      <c r="E91" s="14"/>
      <c r="F91" s="14"/>
      <c r="G91" s="16"/>
    </row>
    <row r="92" spans="1:7">
      <c r="A92" s="12"/>
      <c r="B92" s="13"/>
      <c r="C92" s="14"/>
      <c r="D92" s="14"/>
      <c r="E92" s="14"/>
      <c r="F92" s="14"/>
      <c r="G92" s="16"/>
    </row>
    <row r="93" spans="1:7">
      <c r="A93" s="12"/>
      <c r="B93" s="13"/>
      <c r="C93" s="14"/>
      <c r="D93" s="14"/>
      <c r="E93" s="14"/>
      <c r="F93" s="14"/>
      <c r="G93" s="16"/>
    </row>
    <row r="94" spans="1:7">
      <c r="A94" s="12"/>
      <c r="B94" s="13"/>
      <c r="C94" s="14"/>
      <c r="D94" s="14"/>
      <c r="E94" s="14"/>
      <c r="F94" s="14"/>
      <c r="G94" s="16"/>
    </row>
    <row r="95" spans="1:7">
      <c r="A95" s="12"/>
      <c r="B95" s="13"/>
      <c r="C95" s="14"/>
      <c r="D95" s="14"/>
      <c r="E95" s="14"/>
      <c r="F95" s="14"/>
      <c r="G95" s="16"/>
    </row>
    <row r="96" spans="1:7">
      <c r="A96" s="12"/>
      <c r="B96" s="13"/>
      <c r="C96" s="14"/>
      <c r="D96" s="14"/>
      <c r="E96" s="14"/>
      <c r="F96" s="14"/>
      <c r="G96" s="16"/>
    </row>
    <row r="97" spans="1:7">
      <c r="A97" s="12"/>
      <c r="B97" s="13"/>
      <c r="C97" s="14"/>
      <c r="D97" s="14"/>
      <c r="E97" s="14"/>
      <c r="F97" s="14"/>
      <c r="G97" s="16"/>
    </row>
    <row r="98" spans="1:7">
      <c r="A98" s="12"/>
      <c r="B98" s="13"/>
      <c r="C98" s="14"/>
      <c r="D98" s="14"/>
      <c r="E98" s="14"/>
      <c r="F98" s="14"/>
      <c r="G98" s="16"/>
    </row>
    <row r="99" spans="1:7">
      <c r="A99" s="12"/>
      <c r="B99" s="13"/>
      <c r="C99" s="14"/>
      <c r="D99" s="14"/>
      <c r="E99" s="14"/>
      <c r="F99" s="14"/>
      <c r="G99" s="16"/>
    </row>
    <row r="100" spans="1:7">
      <c r="A100" s="12"/>
      <c r="B100" s="13"/>
      <c r="C100" s="14"/>
      <c r="D100" s="14"/>
      <c r="E100" s="14"/>
      <c r="F100" s="14"/>
      <c r="G100" s="16"/>
    </row>
    <row r="101" spans="1:7">
      <c r="A101" s="12"/>
      <c r="B101" s="13"/>
      <c r="C101" s="14"/>
      <c r="D101" s="14"/>
      <c r="E101" s="14"/>
      <c r="F101" s="14"/>
      <c r="G101" s="16"/>
    </row>
    <row r="102" spans="1:7">
      <c r="A102" s="12"/>
      <c r="B102" s="13"/>
      <c r="C102" s="14"/>
      <c r="D102" s="14"/>
      <c r="E102" s="14"/>
      <c r="F102" s="14"/>
      <c r="G102" s="16"/>
    </row>
    <row r="103" spans="1:7">
      <c r="A103" s="12"/>
      <c r="B103" s="13"/>
      <c r="C103" s="14"/>
      <c r="D103" s="14"/>
      <c r="E103" s="14"/>
      <c r="F103" s="14"/>
      <c r="G103" s="16"/>
    </row>
    <row r="104" spans="1:7">
      <c r="A104" s="12"/>
      <c r="B104" s="13"/>
      <c r="C104" s="14"/>
      <c r="D104" s="14"/>
      <c r="E104" s="14"/>
      <c r="F104" s="14"/>
      <c r="G104" s="16"/>
    </row>
    <row r="105" spans="1:7">
      <c r="A105" s="12"/>
      <c r="B105" s="13"/>
      <c r="C105" s="14"/>
      <c r="D105" s="14"/>
      <c r="E105" s="14"/>
      <c r="F105" s="14"/>
      <c r="G105" s="16"/>
    </row>
    <row r="106" spans="1:7">
      <c r="A106" s="12"/>
      <c r="B106" s="13"/>
      <c r="C106" s="14"/>
      <c r="D106" s="14"/>
      <c r="E106" s="14"/>
      <c r="F106" s="14"/>
      <c r="G106" s="16"/>
    </row>
    <row r="107" spans="1:7">
      <c r="A107" s="12"/>
      <c r="B107" s="13"/>
      <c r="C107" s="14"/>
      <c r="D107" s="14"/>
      <c r="E107" s="14"/>
      <c r="F107" s="14"/>
      <c r="G107" s="16"/>
    </row>
    <row r="108" spans="1:7">
      <c r="A108" s="12"/>
      <c r="B108" s="13"/>
      <c r="C108" s="14"/>
      <c r="D108" s="14"/>
      <c r="E108" s="14"/>
      <c r="F108" s="14"/>
      <c r="G108" s="16"/>
    </row>
    <row r="109" spans="1:7">
      <c r="A109" s="12"/>
      <c r="B109" s="13"/>
      <c r="C109" s="14"/>
      <c r="D109" s="14"/>
      <c r="E109" s="14"/>
      <c r="F109" s="14"/>
      <c r="G109" s="16"/>
    </row>
    <row r="110" spans="1:7">
      <c r="A110" s="12"/>
      <c r="B110" s="13"/>
      <c r="C110" s="14"/>
      <c r="D110" s="14"/>
      <c r="E110" s="14"/>
      <c r="F110" s="14"/>
      <c r="G110" s="16"/>
    </row>
    <row r="111" spans="1:7">
      <c r="A111" s="12"/>
      <c r="B111" s="13"/>
      <c r="C111" s="14"/>
      <c r="D111" s="14"/>
      <c r="E111" s="14"/>
      <c r="F111" s="14"/>
      <c r="G111" s="16"/>
    </row>
    <row r="112" spans="1:7">
      <c r="A112" s="12"/>
      <c r="B112" s="13"/>
      <c r="C112" s="14"/>
      <c r="D112" s="14"/>
      <c r="E112" s="14"/>
      <c r="F112" s="14"/>
      <c r="G112" s="16"/>
    </row>
    <row r="113" spans="1:7">
      <c r="A113" s="12"/>
      <c r="B113" s="13"/>
      <c r="C113" s="14"/>
      <c r="D113" s="14"/>
      <c r="E113" s="14"/>
      <c r="F113" s="14"/>
      <c r="G113" s="16"/>
    </row>
    <row r="114" spans="1:7">
      <c r="A114" s="12"/>
      <c r="B114" s="13"/>
      <c r="C114" s="14"/>
      <c r="D114" s="14"/>
      <c r="E114" s="14"/>
      <c r="F114" s="14"/>
      <c r="G114" s="16"/>
    </row>
    <row r="115" spans="1:7">
      <c r="A115" s="12"/>
      <c r="B115" s="13"/>
      <c r="C115" s="14"/>
      <c r="D115" s="14"/>
      <c r="E115" s="14"/>
      <c r="F115" s="14"/>
      <c r="G115" s="16"/>
    </row>
    <row r="116" spans="1:7">
      <c r="A116" s="12"/>
      <c r="B116" s="13"/>
      <c r="C116" s="14"/>
      <c r="D116" s="14"/>
      <c r="E116" s="14"/>
      <c r="F116" s="14"/>
      <c r="G116" s="16"/>
    </row>
    <row r="117" spans="1:7">
      <c r="A117" s="12"/>
      <c r="B117" s="13"/>
      <c r="C117" s="14"/>
      <c r="D117" s="14"/>
      <c r="E117" s="14"/>
      <c r="F117" s="14"/>
      <c r="G117" s="16"/>
    </row>
    <row r="118" spans="1:7">
      <c r="A118" s="12"/>
      <c r="B118" s="13"/>
      <c r="C118" s="14"/>
      <c r="D118" s="14"/>
      <c r="E118" s="14"/>
      <c r="F118" s="14"/>
      <c r="G118" s="16"/>
    </row>
    <row r="119" spans="1:7">
      <c r="A119" s="12"/>
      <c r="B119" s="13"/>
      <c r="C119" s="14"/>
      <c r="D119" s="14"/>
      <c r="E119" s="14"/>
      <c r="F119" s="14"/>
      <c r="G119" s="16"/>
    </row>
    <row r="120" spans="1:7">
      <c r="A120" s="12"/>
      <c r="B120" s="13"/>
      <c r="C120" s="14"/>
      <c r="D120" s="14"/>
      <c r="E120" s="14"/>
      <c r="F120" s="14"/>
      <c r="G120" s="16"/>
    </row>
    <row r="121" spans="1:7">
      <c r="A121" s="12"/>
      <c r="B121" s="13"/>
      <c r="C121" s="14"/>
      <c r="D121" s="14"/>
      <c r="E121" s="14"/>
      <c r="F121" s="14"/>
      <c r="G121" s="16"/>
    </row>
    <row r="122" spans="1:7">
      <c r="A122" s="12"/>
      <c r="B122" s="13"/>
      <c r="C122" s="14"/>
      <c r="D122" s="14"/>
      <c r="E122" s="14"/>
      <c r="F122" s="14"/>
      <c r="G122" s="16"/>
    </row>
    <row r="123" spans="1:7">
      <c r="A123" s="12"/>
      <c r="B123" s="13"/>
      <c r="C123" s="14"/>
      <c r="D123" s="14"/>
      <c r="E123" s="14"/>
      <c r="F123" s="14"/>
      <c r="G123" s="16"/>
    </row>
    <row r="124" spans="1:7">
      <c r="A124" s="12"/>
      <c r="B124" s="13"/>
      <c r="C124" s="14"/>
      <c r="D124" s="14"/>
      <c r="E124" s="14"/>
      <c r="F124" s="14"/>
      <c r="G124" s="16"/>
    </row>
    <row r="125" spans="1:7">
      <c r="A125" s="12"/>
      <c r="B125" s="13"/>
      <c r="C125" s="14"/>
      <c r="D125" s="14"/>
      <c r="E125" s="14"/>
      <c r="F125" s="14"/>
      <c r="G125" s="16"/>
    </row>
    <row r="126" spans="1:7">
      <c r="A126" s="12"/>
      <c r="B126" s="13"/>
      <c r="C126" s="14"/>
      <c r="D126" s="14"/>
      <c r="E126" s="14"/>
      <c r="F126" s="14"/>
      <c r="G126" s="16"/>
    </row>
    <row r="127" spans="1:7">
      <c r="A127" s="12"/>
      <c r="B127" s="13"/>
      <c r="C127" s="14"/>
      <c r="D127" s="14"/>
      <c r="E127" s="14"/>
      <c r="F127" s="14"/>
      <c r="G127" s="16"/>
    </row>
    <row r="128" spans="1:7">
      <c r="A128" s="12"/>
      <c r="B128" s="13"/>
      <c r="C128" s="14"/>
      <c r="D128" s="14"/>
      <c r="E128" s="14"/>
      <c r="F128" s="14"/>
      <c r="G128" s="16"/>
    </row>
    <row r="129" spans="1:7">
      <c r="A129" s="12"/>
      <c r="B129" s="13"/>
      <c r="C129" s="14"/>
      <c r="D129" s="14"/>
      <c r="E129" s="14"/>
      <c r="F129" s="14"/>
      <c r="G129" s="16"/>
    </row>
    <row r="130" spans="1:7">
      <c r="A130" s="12"/>
      <c r="B130" s="13"/>
      <c r="C130" s="14"/>
      <c r="D130" s="14"/>
      <c r="E130" s="14"/>
      <c r="F130" s="14"/>
      <c r="G130" s="16"/>
    </row>
    <row r="131" spans="1:7">
      <c r="A131" s="12"/>
      <c r="B131" s="13"/>
      <c r="C131" s="14"/>
      <c r="D131" s="14"/>
      <c r="E131" s="14"/>
      <c r="F131" s="14"/>
      <c r="G131" s="16"/>
    </row>
    <row r="132" spans="1:7">
      <c r="A132" s="12"/>
      <c r="B132" s="13"/>
      <c r="C132" s="14"/>
      <c r="D132" s="14"/>
      <c r="E132" s="14"/>
      <c r="F132" s="14"/>
      <c r="G132" s="16"/>
    </row>
    <row r="133" spans="1:7">
      <c r="A133" s="12"/>
      <c r="B133" s="13"/>
      <c r="C133" s="14"/>
      <c r="D133" s="14"/>
      <c r="E133" s="14"/>
      <c r="F133" s="14"/>
      <c r="G133" s="16"/>
    </row>
    <row r="134" spans="1:7">
      <c r="A134" s="12"/>
      <c r="B134" s="13"/>
      <c r="C134" s="14"/>
      <c r="D134" s="14"/>
      <c r="E134" s="14"/>
      <c r="F134" s="14"/>
      <c r="G134" s="16"/>
    </row>
    <row r="135" spans="1:7">
      <c r="A135" s="12"/>
      <c r="B135" s="13"/>
      <c r="C135" s="14"/>
      <c r="D135" s="14"/>
      <c r="E135" s="14"/>
      <c r="F135" s="14"/>
      <c r="G135" s="16"/>
    </row>
    <row r="136" spans="1:7">
      <c r="A136" s="12"/>
      <c r="B136" s="13"/>
      <c r="C136" s="14"/>
      <c r="D136" s="14"/>
      <c r="E136" s="14"/>
      <c r="F136" s="14"/>
      <c r="G136" s="16"/>
    </row>
    <row r="137" spans="1:7">
      <c r="A137" s="12"/>
      <c r="B137" s="13"/>
      <c r="C137" s="14"/>
      <c r="D137" s="14"/>
      <c r="E137" s="14"/>
      <c r="F137" s="14"/>
      <c r="G137" s="16"/>
    </row>
    <row r="138" spans="1:7">
      <c r="A138" s="12"/>
      <c r="B138" s="13"/>
      <c r="C138" s="14"/>
      <c r="D138" s="14"/>
      <c r="E138" s="14"/>
      <c r="F138" s="14"/>
      <c r="G138" s="16"/>
    </row>
    <row r="139" spans="1:7">
      <c r="A139" s="12"/>
      <c r="B139" s="13"/>
      <c r="C139" s="14"/>
      <c r="D139" s="14"/>
      <c r="E139" s="14"/>
      <c r="F139" s="14"/>
      <c r="G139" s="16"/>
    </row>
    <row r="140" spans="1:7">
      <c r="A140" s="12"/>
      <c r="B140" s="13"/>
      <c r="C140" s="14"/>
      <c r="D140" s="14"/>
      <c r="E140" s="14"/>
      <c r="F140" s="14"/>
      <c r="G140" s="16"/>
    </row>
    <row r="141" spans="1:7">
      <c r="A141" s="12"/>
      <c r="B141" s="13"/>
      <c r="C141" s="14"/>
      <c r="D141" s="14"/>
      <c r="E141" s="14"/>
      <c r="F141" s="14"/>
      <c r="G141" s="16"/>
    </row>
    <row r="142" spans="1:7">
      <c r="A142" s="12"/>
      <c r="B142" s="13"/>
      <c r="C142" s="14"/>
      <c r="D142" s="14"/>
      <c r="E142" s="14"/>
      <c r="F142" s="14"/>
      <c r="G142" s="16"/>
    </row>
    <row r="143" spans="1:7">
      <c r="A143" s="12"/>
      <c r="B143" s="13"/>
      <c r="C143" s="14"/>
      <c r="D143" s="14"/>
      <c r="E143" s="14"/>
      <c r="F143" s="14"/>
      <c r="G143" s="16"/>
    </row>
    <row r="144" spans="1:7">
      <c r="A144" s="12"/>
      <c r="B144" s="13"/>
      <c r="C144" s="14"/>
      <c r="D144" s="14"/>
      <c r="E144" s="14"/>
      <c r="F144" s="14"/>
      <c r="G144" s="16"/>
    </row>
    <row r="145" spans="1:7">
      <c r="A145" s="12"/>
      <c r="B145" s="13"/>
      <c r="C145" s="14"/>
      <c r="D145" s="14"/>
      <c r="E145" s="14"/>
      <c r="F145" s="14"/>
      <c r="G145" s="16"/>
    </row>
    <row r="146" spans="1:7">
      <c r="A146" s="12"/>
      <c r="B146" s="13"/>
      <c r="C146" s="14"/>
      <c r="D146" s="14"/>
      <c r="E146" s="14"/>
      <c r="F146" s="14"/>
      <c r="G146" s="16"/>
    </row>
    <row r="147" spans="1:7">
      <c r="A147" s="12"/>
      <c r="B147" s="13"/>
      <c r="C147" s="14"/>
      <c r="D147" s="14"/>
      <c r="E147" s="14"/>
      <c r="F147" s="14"/>
      <c r="G147" s="16"/>
    </row>
    <row r="148" spans="1:7">
      <c r="A148" s="12"/>
      <c r="B148" s="13"/>
      <c r="C148" s="14"/>
      <c r="D148" s="14"/>
      <c r="E148" s="14"/>
      <c r="F148" s="14"/>
      <c r="G148" s="16"/>
    </row>
    <row r="149" spans="1:7">
      <c r="A149" s="12"/>
      <c r="B149" s="13"/>
      <c r="C149" s="14"/>
      <c r="D149" s="14"/>
      <c r="E149" s="14"/>
      <c r="F149" s="14"/>
      <c r="G149" s="16"/>
    </row>
    <row r="150" spans="1:7">
      <c r="A150" s="12"/>
      <c r="B150" s="13"/>
      <c r="C150" s="14"/>
      <c r="D150" s="14"/>
      <c r="E150" s="14"/>
      <c r="F150" s="14"/>
      <c r="G150" s="16"/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4"/>
  <dimension ref="A1:J20"/>
  <sheetViews>
    <sheetView showGridLines="0" workbookViewId="0">
      <pane ySplit="1" topLeftCell="A2" activePane="bottomLeft" state="frozenSplit"/>
      <selection pane="bottomLeft" activeCell="B11" sqref="B11"/>
    </sheetView>
  </sheetViews>
  <sheetFormatPr defaultRowHeight="12.75"/>
  <cols>
    <col min="1" max="1" width="5.5703125" style="37" bestFit="1" customWidth="1"/>
    <col min="2" max="2" width="14.85546875" style="38" customWidth="1"/>
    <col min="3" max="3" width="9" style="39" customWidth="1"/>
    <col min="4" max="4" width="52" style="46" customWidth="1"/>
    <col min="5" max="5" width="21.85546875" style="46" customWidth="1"/>
    <col min="6" max="6" width="10.85546875" style="45" customWidth="1"/>
    <col min="7" max="7" width="10.140625" style="41" customWidth="1"/>
    <col min="8" max="8" width="3.140625" style="42" customWidth="1"/>
    <col min="9" max="9" width="12.140625" style="43" customWidth="1"/>
    <col min="10" max="10" width="11.7109375" style="26" customWidth="1"/>
    <col min="11" max="245" width="9.140625" style="26"/>
    <col min="246" max="246" width="4.140625" style="26" customWidth="1"/>
    <col min="247" max="247" width="14.85546875" style="26" customWidth="1"/>
    <col min="248" max="248" width="9" style="26" customWidth="1"/>
    <col min="249" max="249" width="52" style="26" customWidth="1"/>
    <col min="250" max="250" width="21.85546875" style="26" customWidth="1"/>
    <col min="251" max="251" width="10.85546875" style="26" customWidth="1"/>
    <col min="252" max="252" width="10.140625" style="26" customWidth="1"/>
    <col min="253" max="253" width="3.140625" style="26" customWidth="1"/>
    <col min="254" max="254" width="12.140625" style="26" customWidth="1"/>
    <col min="255" max="255" width="11.7109375" style="26" customWidth="1"/>
    <col min="256" max="256" width="19.7109375" style="26" customWidth="1"/>
    <col min="257" max="257" width="9" style="26" customWidth="1"/>
    <col min="258" max="258" width="0" style="26" hidden="1" customWidth="1"/>
    <col min="259" max="259" width="4.42578125" style="26" customWidth="1"/>
    <col min="260" max="260" width="8.140625" style="26" customWidth="1"/>
    <col min="261" max="261" width="5" style="26" customWidth="1"/>
    <col min="262" max="262" width="26.85546875" style="26" customWidth="1"/>
    <col min="263" max="263" width="9.28515625" style="26" bestFit="1" customWidth="1"/>
    <col min="264" max="264" width="8.7109375" style="26" customWidth="1"/>
    <col min="265" max="265" width="3.28515625" style="26" customWidth="1"/>
    <col min="266" max="501" width="9.140625" style="26"/>
    <col min="502" max="502" width="4.140625" style="26" customWidth="1"/>
    <col min="503" max="503" width="14.85546875" style="26" customWidth="1"/>
    <col min="504" max="504" width="9" style="26" customWidth="1"/>
    <col min="505" max="505" width="52" style="26" customWidth="1"/>
    <col min="506" max="506" width="21.85546875" style="26" customWidth="1"/>
    <col min="507" max="507" width="10.85546875" style="26" customWidth="1"/>
    <col min="508" max="508" width="10.140625" style="26" customWidth="1"/>
    <col min="509" max="509" width="3.140625" style="26" customWidth="1"/>
    <col min="510" max="510" width="12.140625" style="26" customWidth="1"/>
    <col min="511" max="511" width="11.7109375" style="26" customWidth="1"/>
    <col min="512" max="512" width="19.7109375" style="26" customWidth="1"/>
    <col min="513" max="513" width="9" style="26" customWidth="1"/>
    <col min="514" max="514" width="0" style="26" hidden="1" customWidth="1"/>
    <col min="515" max="515" width="4.42578125" style="26" customWidth="1"/>
    <col min="516" max="516" width="8.140625" style="26" customWidth="1"/>
    <col min="517" max="517" width="5" style="26" customWidth="1"/>
    <col min="518" max="518" width="26.85546875" style="26" customWidth="1"/>
    <col min="519" max="519" width="9.28515625" style="26" bestFit="1" customWidth="1"/>
    <col min="520" max="520" width="8.7109375" style="26" customWidth="1"/>
    <col min="521" max="521" width="3.28515625" style="26" customWidth="1"/>
    <col min="522" max="757" width="9.140625" style="26"/>
    <col min="758" max="758" width="4.140625" style="26" customWidth="1"/>
    <col min="759" max="759" width="14.85546875" style="26" customWidth="1"/>
    <col min="760" max="760" width="9" style="26" customWidth="1"/>
    <col min="761" max="761" width="52" style="26" customWidth="1"/>
    <col min="762" max="762" width="21.85546875" style="26" customWidth="1"/>
    <col min="763" max="763" width="10.85546875" style="26" customWidth="1"/>
    <col min="764" max="764" width="10.140625" style="26" customWidth="1"/>
    <col min="765" max="765" width="3.140625" style="26" customWidth="1"/>
    <col min="766" max="766" width="12.140625" style="26" customWidth="1"/>
    <col min="767" max="767" width="11.7109375" style="26" customWidth="1"/>
    <col min="768" max="768" width="19.7109375" style="26" customWidth="1"/>
    <col min="769" max="769" width="9" style="26" customWidth="1"/>
    <col min="770" max="770" width="0" style="26" hidden="1" customWidth="1"/>
    <col min="771" max="771" width="4.42578125" style="26" customWidth="1"/>
    <col min="772" max="772" width="8.140625" style="26" customWidth="1"/>
    <col min="773" max="773" width="5" style="26" customWidth="1"/>
    <col min="774" max="774" width="26.85546875" style="26" customWidth="1"/>
    <col min="775" max="775" width="9.28515625" style="26" bestFit="1" customWidth="1"/>
    <col min="776" max="776" width="8.7109375" style="26" customWidth="1"/>
    <col min="777" max="777" width="3.28515625" style="26" customWidth="1"/>
    <col min="778" max="1013" width="9.140625" style="26"/>
    <col min="1014" max="1014" width="4.140625" style="26" customWidth="1"/>
    <col min="1015" max="1015" width="14.85546875" style="26" customWidth="1"/>
    <col min="1016" max="1016" width="9" style="26" customWidth="1"/>
    <col min="1017" max="1017" width="52" style="26" customWidth="1"/>
    <col min="1018" max="1018" width="21.85546875" style="26" customWidth="1"/>
    <col min="1019" max="1019" width="10.85546875" style="26" customWidth="1"/>
    <col min="1020" max="1020" width="10.140625" style="26" customWidth="1"/>
    <col min="1021" max="1021" width="3.140625" style="26" customWidth="1"/>
    <col min="1022" max="1022" width="12.140625" style="26" customWidth="1"/>
    <col min="1023" max="1023" width="11.7109375" style="26" customWidth="1"/>
    <col min="1024" max="1024" width="19.7109375" style="26" customWidth="1"/>
    <col min="1025" max="1025" width="9" style="26" customWidth="1"/>
    <col min="1026" max="1026" width="0" style="26" hidden="1" customWidth="1"/>
    <col min="1027" max="1027" width="4.42578125" style="26" customWidth="1"/>
    <col min="1028" max="1028" width="8.140625" style="26" customWidth="1"/>
    <col min="1029" max="1029" width="5" style="26" customWidth="1"/>
    <col min="1030" max="1030" width="26.85546875" style="26" customWidth="1"/>
    <col min="1031" max="1031" width="9.28515625" style="26" bestFit="1" customWidth="1"/>
    <col min="1032" max="1032" width="8.7109375" style="26" customWidth="1"/>
    <col min="1033" max="1033" width="3.28515625" style="26" customWidth="1"/>
    <col min="1034" max="1269" width="9.140625" style="26"/>
    <col min="1270" max="1270" width="4.140625" style="26" customWidth="1"/>
    <col min="1271" max="1271" width="14.85546875" style="26" customWidth="1"/>
    <col min="1272" max="1272" width="9" style="26" customWidth="1"/>
    <col min="1273" max="1273" width="52" style="26" customWidth="1"/>
    <col min="1274" max="1274" width="21.85546875" style="26" customWidth="1"/>
    <col min="1275" max="1275" width="10.85546875" style="26" customWidth="1"/>
    <col min="1276" max="1276" width="10.140625" style="26" customWidth="1"/>
    <col min="1277" max="1277" width="3.140625" style="26" customWidth="1"/>
    <col min="1278" max="1278" width="12.140625" style="26" customWidth="1"/>
    <col min="1279" max="1279" width="11.7109375" style="26" customWidth="1"/>
    <col min="1280" max="1280" width="19.7109375" style="26" customWidth="1"/>
    <col min="1281" max="1281" width="9" style="26" customWidth="1"/>
    <col min="1282" max="1282" width="0" style="26" hidden="1" customWidth="1"/>
    <col min="1283" max="1283" width="4.42578125" style="26" customWidth="1"/>
    <col min="1284" max="1284" width="8.140625" style="26" customWidth="1"/>
    <col min="1285" max="1285" width="5" style="26" customWidth="1"/>
    <col min="1286" max="1286" width="26.85546875" style="26" customWidth="1"/>
    <col min="1287" max="1287" width="9.28515625" style="26" bestFit="1" customWidth="1"/>
    <col min="1288" max="1288" width="8.7109375" style="26" customWidth="1"/>
    <col min="1289" max="1289" width="3.28515625" style="26" customWidth="1"/>
    <col min="1290" max="1525" width="9.140625" style="26"/>
    <col min="1526" max="1526" width="4.140625" style="26" customWidth="1"/>
    <col min="1527" max="1527" width="14.85546875" style="26" customWidth="1"/>
    <col min="1528" max="1528" width="9" style="26" customWidth="1"/>
    <col min="1529" max="1529" width="52" style="26" customWidth="1"/>
    <col min="1530" max="1530" width="21.85546875" style="26" customWidth="1"/>
    <col min="1531" max="1531" width="10.85546875" style="26" customWidth="1"/>
    <col min="1532" max="1532" width="10.140625" style="26" customWidth="1"/>
    <col min="1533" max="1533" width="3.140625" style="26" customWidth="1"/>
    <col min="1534" max="1534" width="12.140625" style="26" customWidth="1"/>
    <col min="1535" max="1535" width="11.7109375" style="26" customWidth="1"/>
    <col min="1536" max="1536" width="19.7109375" style="26" customWidth="1"/>
    <col min="1537" max="1537" width="9" style="26" customWidth="1"/>
    <col min="1538" max="1538" width="0" style="26" hidden="1" customWidth="1"/>
    <col min="1539" max="1539" width="4.42578125" style="26" customWidth="1"/>
    <col min="1540" max="1540" width="8.140625" style="26" customWidth="1"/>
    <col min="1541" max="1541" width="5" style="26" customWidth="1"/>
    <col min="1542" max="1542" width="26.85546875" style="26" customWidth="1"/>
    <col min="1543" max="1543" width="9.28515625" style="26" bestFit="1" customWidth="1"/>
    <col min="1544" max="1544" width="8.7109375" style="26" customWidth="1"/>
    <col min="1545" max="1545" width="3.28515625" style="26" customWidth="1"/>
    <col min="1546" max="1781" width="9.140625" style="26"/>
    <col min="1782" max="1782" width="4.140625" style="26" customWidth="1"/>
    <col min="1783" max="1783" width="14.85546875" style="26" customWidth="1"/>
    <col min="1784" max="1784" width="9" style="26" customWidth="1"/>
    <col min="1785" max="1785" width="52" style="26" customWidth="1"/>
    <col min="1786" max="1786" width="21.85546875" style="26" customWidth="1"/>
    <col min="1787" max="1787" width="10.85546875" style="26" customWidth="1"/>
    <col min="1788" max="1788" width="10.140625" style="26" customWidth="1"/>
    <col min="1789" max="1789" width="3.140625" style="26" customWidth="1"/>
    <col min="1790" max="1790" width="12.140625" style="26" customWidth="1"/>
    <col min="1791" max="1791" width="11.7109375" style="26" customWidth="1"/>
    <col min="1792" max="1792" width="19.7109375" style="26" customWidth="1"/>
    <col min="1793" max="1793" width="9" style="26" customWidth="1"/>
    <col min="1794" max="1794" width="0" style="26" hidden="1" customWidth="1"/>
    <col min="1795" max="1795" width="4.42578125" style="26" customWidth="1"/>
    <col min="1796" max="1796" width="8.140625" style="26" customWidth="1"/>
    <col min="1797" max="1797" width="5" style="26" customWidth="1"/>
    <col min="1798" max="1798" width="26.85546875" style="26" customWidth="1"/>
    <col min="1799" max="1799" width="9.28515625" style="26" bestFit="1" customWidth="1"/>
    <col min="1800" max="1800" width="8.7109375" style="26" customWidth="1"/>
    <col min="1801" max="1801" width="3.28515625" style="26" customWidth="1"/>
    <col min="1802" max="2037" width="9.140625" style="26"/>
    <col min="2038" max="2038" width="4.140625" style="26" customWidth="1"/>
    <col min="2039" max="2039" width="14.85546875" style="26" customWidth="1"/>
    <col min="2040" max="2040" width="9" style="26" customWidth="1"/>
    <col min="2041" max="2041" width="52" style="26" customWidth="1"/>
    <col min="2042" max="2042" width="21.85546875" style="26" customWidth="1"/>
    <col min="2043" max="2043" width="10.85546875" style="26" customWidth="1"/>
    <col min="2044" max="2044" width="10.140625" style="26" customWidth="1"/>
    <col min="2045" max="2045" width="3.140625" style="26" customWidth="1"/>
    <col min="2046" max="2046" width="12.140625" style="26" customWidth="1"/>
    <col min="2047" max="2047" width="11.7109375" style="26" customWidth="1"/>
    <col min="2048" max="2048" width="19.7109375" style="26" customWidth="1"/>
    <col min="2049" max="2049" width="9" style="26" customWidth="1"/>
    <col min="2050" max="2050" width="0" style="26" hidden="1" customWidth="1"/>
    <col min="2051" max="2051" width="4.42578125" style="26" customWidth="1"/>
    <col min="2052" max="2052" width="8.140625" style="26" customWidth="1"/>
    <col min="2053" max="2053" width="5" style="26" customWidth="1"/>
    <col min="2054" max="2054" width="26.85546875" style="26" customWidth="1"/>
    <col min="2055" max="2055" width="9.28515625" style="26" bestFit="1" customWidth="1"/>
    <col min="2056" max="2056" width="8.7109375" style="26" customWidth="1"/>
    <col min="2057" max="2057" width="3.28515625" style="26" customWidth="1"/>
    <col min="2058" max="2293" width="9.140625" style="26"/>
    <col min="2294" max="2294" width="4.140625" style="26" customWidth="1"/>
    <col min="2295" max="2295" width="14.85546875" style="26" customWidth="1"/>
    <col min="2296" max="2296" width="9" style="26" customWidth="1"/>
    <col min="2297" max="2297" width="52" style="26" customWidth="1"/>
    <col min="2298" max="2298" width="21.85546875" style="26" customWidth="1"/>
    <col min="2299" max="2299" width="10.85546875" style="26" customWidth="1"/>
    <col min="2300" max="2300" width="10.140625" style="26" customWidth="1"/>
    <col min="2301" max="2301" width="3.140625" style="26" customWidth="1"/>
    <col min="2302" max="2302" width="12.140625" style="26" customWidth="1"/>
    <col min="2303" max="2303" width="11.7109375" style="26" customWidth="1"/>
    <col min="2304" max="2304" width="19.7109375" style="26" customWidth="1"/>
    <col min="2305" max="2305" width="9" style="26" customWidth="1"/>
    <col min="2306" max="2306" width="0" style="26" hidden="1" customWidth="1"/>
    <col min="2307" max="2307" width="4.42578125" style="26" customWidth="1"/>
    <col min="2308" max="2308" width="8.140625" style="26" customWidth="1"/>
    <col min="2309" max="2309" width="5" style="26" customWidth="1"/>
    <col min="2310" max="2310" width="26.85546875" style="26" customWidth="1"/>
    <col min="2311" max="2311" width="9.28515625" style="26" bestFit="1" customWidth="1"/>
    <col min="2312" max="2312" width="8.7109375" style="26" customWidth="1"/>
    <col min="2313" max="2313" width="3.28515625" style="26" customWidth="1"/>
    <col min="2314" max="2549" width="9.140625" style="26"/>
    <col min="2550" max="2550" width="4.140625" style="26" customWidth="1"/>
    <col min="2551" max="2551" width="14.85546875" style="26" customWidth="1"/>
    <col min="2552" max="2552" width="9" style="26" customWidth="1"/>
    <col min="2553" max="2553" width="52" style="26" customWidth="1"/>
    <col min="2554" max="2554" width="21.85546875" style="26" customWidth="1"/>
    <col min="2555" max="2555" width="10.85546875" style="26" customWidth="1"/>
    <col min="2556" max="2556" width="10.140625" style="26" customWidth="1"/>
    <col min="2557" max="2557" width="3.140625" style="26" customWidth="1"/>
    <col min="2558" max="2558" width="12.140625" style="26" customWidth="1"/>
    <col min="2559" max="2559" width="11.7109375" style="26" customWidth="1"/>
    <col min="2560" max="2560" width="19.7109375" style="26" customWidth="1"/>
    <col min="2561" max="2561" width="9" style="26" customWidth="1"/>
    <col min="2562" max="2562" width="0" style="26" hidden="1" customWidth="1"/>
    <col min="2563" max="2563" width="4.42578125" style="26" customWidth="1"/>
    <col min="2564" max="2564" width="8.140625" style="26" customWidth="1"/>
    <col min="2565" max="2565" width="5" style="26" customWidth="1"/>
    <col min="2566" max="2566" width="26.85546875" style="26" customWidth="1"/>
    <col min="2567" max="2567" width="9.28515625" style="26" bestFit="1" customWidth="1"/>
    <col min="2568" max="2568" width="8.7109375" style="26" customWidth="1"/>
    <col min="2569" max="2569" width="3.28515625" style="26" customWidth="1"/>
    <col min="2570" max="2805" width="9.140625" style="26"/>
    <col min="2806" max="2806" width="4.140625" style="26" customWidth="1"/>
    <col min="2807" max="2807" width="14.85546875" style="26" customWidth="1"/>
    <col min="2808" max="2808" width="9" style="26" customWidth="1"/>
    <col min="2809" max="2809" width="52" style="26" customWidth="1"/>
    <col min="2810" max="2810" width="21.85546875" style="26" customWidth="1"/>
    <col min="2811" max="2811" width="10.85546875" style="26" customWidth="1"/>
    <col min="2812" max="2812" width="10.140625" style="26" customWidth="1"/>
    <col min="2813" max="2813" width="3.140625" style="26" customWidth="1"/>
    <col min="2814" max="2814" width="12.140625" style="26" customWidth="1"/>
    <col min="2815" max="2815" width="11.7109375" style="26" customWidth="1"/>
    <col min="2816" max="2816" width="19.7109375" style="26" customWidth="1"/>
    <col min="2817" max="2817" width="9" style="26" customWidth="1"/>
    <col min="2818" max="2818" width="0" style="26" hidden="1" customWidth="1"/>
    <col min="2819" max="2819" width="4.42578125" style="26" customWidth="1"/>
    <col min="2820" max="2820" width="8.140625" style="26" customWidth="1"/>
    <col min="2821" max="2821" width="5" style="26" customWidth="1"/>
    <col min="2822" max="2822" width="26.85546875" style="26" customWidth="1"/>
    <col min="2823" max="2823" width="9.28515625" style="26" bestFit="1" customWidth="1"/>
    <col min="2824" max="2824" width="8.7109375" style="26" customWidth="1"/>
    <col min="2825" max="2825" width="3.28515625" style="26" customWidth="1"/>
    <col min="2826" max="3061" width="9.140625" style="26"/>
    <col min="3062" max="3062" width="4.140625" style="26" customWidth="1"/>
    <col min="3063" max="3063" width="14.85546875" style="26" customWidth="1"/>
    <col min="3064" max="3064" width="9" style="26" customWidth="1"/>
    <col min="3065" max="3065" width="52" style="26" customWidth="1"/>
    <col min="3066" max="3066" width="21.85546875" style="26" customWidth="1"/>
    <col min="3067" max="3067" width="10.85546875" style="26" customWidth="1"/>
    <col min="3068" max="3068" width="10.140625" style="26" customWidth="1"/>
    <col min="3069" max="3069" width="3.140625" style="26" customWidth="1"/>
    <col min="3070" max="3070" width="12.140625" style="26" customWidth="1"/>
    <col min="3071" max="3071" width="11.7109375" style="26" customWidth="1"/>
    <col min="3072" max="3072" width="19.7109375" style="26" customWidth="1"/>
    <col min="3073" max="3073" width="9" style="26" customWidth="1"/>
    <col min="3074" max="3074" width="0" style="26" hidden="1" customWidth="1"/>
    <col min="3075" max="3075" width="4.42578125" style="26" customWidth="1"/>
    <col min="3076" max="3076" width="8.140625" style="26" customWidth="1"/>
    <col min="3077" max="3077" width="5" style="26" customWidth="1"/>
    <col min="3078" max="3078" width="26.85546875" style="26" customWidth="1"/>
    <col min="3079" max="3079" width="9.28515625" style="26" bestFit="1" customWidth="1"/>
    <col min="3080" max="3080" width="8.7109375" style="26" customWidth="1"/>
    <col min="3081" max="3081" width="3.28515625" style="26" customWidth="1"/>
    <col min="3082" max="3317" width="9.140625" style="26"/>
    <col min="3318" max="3318" width="4.140625" style="26" customWidth="1"/>
    <col min="3319" max="3319" width="14.85546875" style="26" customWidth="1"/>
    <col min="3320" max="3320" width="9" style="26" customWidth="1"/>
    <col min="3321" max="3321" width="52" style="26" customWidth="1"/>
    <col min="3322" max="3322" width="21.85546875" style="26" customWidth="1"/>
    <col min="3323" max="3323" width="10.85546875" style="26" customWidth="1"/>
    <col min="3324" max="3324" width="10.140625" style="26" customWidth="1"/>
    <col min="3325" max="3325" width="3.140625" style="26" customWidth="1"/>
    <col min="3326" max="3326" width="12.140625" style="26" customWidth="1"/>
    <col min="3327" max="3327" width="11.7109375" style="26" customWidth="1"/>
    <col min="3328" max="3328" width="19.7109375" style="26" customWidth="1"/>
    <col min="3329" max="3329" width="9" style="26" customWidth="1"/>
    <col min="3330" max="3330" width="0" style="26" hidden="1" customWidth="1"/>
    <col min="3331" max="3331" width="4.42578125" style="26" customWidth="1"/>
    <col min="3332" max="3332" width="8.140625" style="26" customWidth="1"/>
    <col min="3333" max="3333" width="5" style="26" customWidth="1"/>
    <col min="3334" max="3334" width="26.85546875" style="26" customWidth="1"/>
    <col min="3335" max="3335" width="9.28515625" style="26" bestFit="1" customWidth="1"/>
    <col min="3336" max="3336" width="8.7109375" style="26" customWidth="1"/>
    <col min="3337" max="3337" width="3.28515625" style="26" customWidth="1"/>
    <col min="3338" max="3573" width="9.140625" style="26"/>
    <col min="3574" max="3574" width="4.140625" style="26" customWidth="1"/>
    <col min="3575" max="3575" width="14.85546875" style="26" customWidth="1"/>
    <col min="3576" max="3576" width="9" style="26" customWidth="1"/>
    <col min="3577" max="3577" width="52" style="26" customWidth="1"/>
    <col min="3578" max="3578" width="21.85546875" style="26" customWidth="1"/>
    <col min="3579" max="3579" width="10.85546875" style="26" customWidth="1"/>
    <col min="3580" max="3580" width="10.140625" style="26" customWidth="1"/>
    <col min="3581" max="3581" width="3.140625" style="26" customWidth="1"/>
    <col min="3582" max="3582" width="12.140625" style="26" customWidth="1"/>
    <col min="3583" max="3583" width="11.7109375" style="26" customWidth="1"/>
    <col min="3584" max="3584" width="19.7109375" style="26" customWidth="1"/>
    <col min="3585" max="3585" width="9" style="26" customWidth="1"/>
    <col min="3586" max="3586" width="0" style="26" hidden="1" customWidth="1"/>
    <col min="3587" max="3587" width="4.42578125" style="26" customWidth="1"/>
    <col min="3588" max="3588" width="8.140625" style="26" customWidth="1"/>
    <col min="3589" max="3589" width="5" style="26" customWidth="1"/>
    <col min="3590" max="3590" width="26.85546875" style="26" customWidth="1"/>
    <col min="3591" max="3591" width="9.28515625" style="26" bestFit="1" customWidth="1"/>
    <col min="3592" max="3592" width="8.7109375" style="26" customWidth="1"/>
    <col min="3593" max="3593" width="3.28515625" style="26" customWidth="1"/>
    <col min="3594" max="3829" width="9.140625" style="26"/>
    <col min="3830" max="3830" width="4.140625" style="26" customWidth="1"/>
    <col min="3831" max="3831" width="14.85546875" style="26" customWidth="1"/>
    <col min="3832" max="3832" width="9" style="26" customWidth="1"/>
    <col min="3833" max="3833" width="52" style="26" customWidth="1"/>
    <col min="3834" max="3834" width="21.85546875" style="26" customWidth="1"/>
    <col min="3835" max="3835" width="10.85546875" style="26" customWidth="1"/>
    <col min="3836" max="3836" width="10.140625" style="26" customWidth="1"/>
    <col min="3837" max="3837" width="3.140625" style="26" customWidth="1"/>
    <col min="3838" max="3838" width="12.140625" style="26" customWidth="1"/>
    <col min="3839" max="3839" width="11.7109375" style="26" customWidth="1"/>
    <col min="3840" max="3840" width="19.7109375" style="26" customWidth="1"/>
    <col min="3841" max="3841" width="9" style="26" customWidth="1"/>
    <col min="3842" max="3842" width="0" style="26" hidden="1" customWidth="1"/>
    <col min="3843" max="3843" width="4.42578125" style="26" customWidth="1"/>
    <col min="3844" max="3844" width="8.140625" style="26" customWidth="1"/>
    <col min="3845" max="3845" width="5" style="26" customWidth="1"/>
    <col min="3846" max="3846" width="26.85546875" style="26" customWidth="1"/>
    <col min="3847" max="3847" width="9.28515625" style="26" bestFit="1" customWidth="1"/>
    <col min="3848" max="3848" width="8.7109375" style="26" customWidth="1"/>
    <col min="3849" max="3849" width="3.28515625" style="26" customWidth="1"/>
    <col min="3850" max="4085" width="9.140625" style="26"/>
    <col min="4086" max="4086" width="4.140625" style="26" customWidth="1"/>
    <col min="4087" max="4087" width="14.85546875" style="26" customWidth="1"/>
    <col min="4088" max="4088" width="9" style="26" customWidth="1"/>
    <col min="4089" max="4089" width="52" style="26" customWidth="1"/>
    <col min="4090" max="4090" width="21.85546875" style="26" customWidth="1"/>
    <col min="4091" max="4091" width="10.85546875" style="26" customWidth="1"/>
    <col min="4092" max="4092" width="10.140625" style="26" customWidth="1"/>
    <col min="4093" max="4093" width="3.140625" style="26" customWidth="1"/>
    <col min="4094" max="4094" width="12.140625" style="26" customWidth="1"/>
    <col min="4095" max="4095" width="11.7109375" style="26" customWidth="1"/>
    <col min="4096" max="4096" width="19.7109375" style="26" customWidth="1"/>
    <col min="4097" max="4097" width="9" style="26" customWidth="1"/>
    <col min="4098" max="4098" width="0" style="26" hidden="1" customWidth="1"/>
    <col min="4099" max="4099" width="4.42578125" style="26" customWidth="1"/>
    <col min="4100" max="4100" width="8.140625" style="26" customWidth="1"/>
    <col min="4101" max="4101" width="5" style="26" customWidth="1"/>
    <col min="4102" max="4102" width="26.85546875" style="26" customWidth="1"/>
    <col min="4103" max="4103" width="9.28515625" style="26" bestFit="1" customWidth="1"/>
    <col min="4104" max="4104" width="8.7109375" style="26" customWidth="1"/>
    <col min="4105" max="4105" width="3.28515625" style="26" customWidth="1"/>
    <col min="4106" max="4341" width="9.140625" style="26"/>
    <col min="4342" max="4342" width="4.140625" style="26" customWidth="1"/>
    <col min="4343" max="4343" width="14.85546875" style="26" customWidth="1"/>
    <col min="4344" max="4344" width="9" style="26" customWidth="1"/>
    <col min="4345" max="4345" width="52" style="26" customWidth="1"/>
    <col min="4346" max="4346" width="21.85546875" style="26" customWidth="1"/>
    <col min="4347" max="4347" width="10.85546875" style="26" customWidth="1"/>
    <col min="4348" max="4348" width="10.140625" style="26" customWidth="1"/>
    <col min="4349" max="4349" width="3.140625" style="26" customWidth="1"/>
    <col min="4350" max="4350" width="12.140625" style="26" customWidth="1"/>
    <col min="4351" max="4351" width="11.7109375" style="26" customWidth="1"/>
    <col min="4352" max="4352" width="19.7109375" style="26" customWidth="1"/>
    <col min="4353" max="4353" width="9" style="26" customWidth="1"/>
    <col min="4354" max="4354" width="0" style="26" hidden="1" customWidth="1"/>
    <col min="4355" max="4355" width="4.42578125" style="26" customWidth="1"/>
    <col min="4356" max="4356" width="8.140625" style="26" customWidth="1"/>
    <col min="4357" max="4357" width="5" style="26" customWidth="1"/>
    <col min="4358" max="4358" width="26.85546875" style="26" customWidth="1"/>
    <col min="4359" max="4359" width="9.28515625" style="26" bestFit="1" customWidth="1"/>
    <col min="4360" max="4360" width="8.7109375" style="26" customWidth="1"/>
    <col min="4361" max="4361" width="3.28515625" style="26" customWidth="1"/>
    <col min="4362" max="4597" width="9.140625" style="26"/>
    <col min="4598" max="4598" width="4.140625" style="26" customWidth="1"/>
    <col min="4599" max="4599" width="14.85546875" style="26" customWidth="1"/>
    <col min="4600" max="4600" width="9" style="26" customWidth="1"/>
    <col min="4601" max="4601" width="52" style="26" customWidth="1"/>
    <col min="4602" max="4602" width="21.85546875" style="26" customWidth="1"/>
    <col min="4603" max="4603" width="10.85546875" style="26" customWidth="1"/>
    <col min="4604" max="4604" width="10.140625" style="26" customWidth="1"/>
    <col min="4605" max="4605" width="3.140625" style="26" customWidth="1"/>
    <col min="4606" max="4606" width="12.140625" style="26" customWidth="1"/>
    <col min="4607" max="4607" width="11.7109375" style="26" customWidth="1"/>
    <col min="4608" max="4608" width="19.7109375" style="26" customWidth="1"/>
    <col min="4609" max="4609" width="9" style="26" customWidth="1"/>
    <col min="4610" max="4610" width="0" style="26" hidden="1" customWidth="1"/>
    <col min="4611" max="4611" width="4.42578125" style="26" customWidth="1"/>
    <col min="4612" max="4612" width="8.140625" style="26" customWidth="1"/>
    <col min="4613" max="4613" width="5" style="26" customWidth="1"/>
    <col min="4614" max="4614" width="26.85546875" style="26" customWidth="1"/>
    <col min="4615" max="4615" width="9.28515625" style="26" bestFit="1" customWidth="1"/>
    <col min="4616" max="4616" width="8.7109375" style="26" customWidth="1"/>
    <col min="4617" max="4617" width="3.28515625" style="26" customWidth="1"/>
    <col min="4618" max="4853" width="9.140625" style="26"/>
    <col min="4854" max="4854" width="4.140625" style="26" customWidth="1"/>
    <col min="4855" max="4855" width="14.85546875" style="26" customWidth="1"/>
    <col min="4856" max="4856" width="9" style="26" customWidth="1"/>
    <col min="4857" max="4857" width="52" style="26" customWidth="1"/>
    <col min="4858" max="4858" width="21.85546875" style="26" customWidth="1"/>
    <col min="4859" max="4859" width="10.85546875" style="26" customWidth="1"/>
    <col min="4860" max="4860" width="10.140625" style="26" customWidth="1"/>
    <col min="4861" max="4861" width="3.140625" style="26" customWidth="1"/>
    <col min="4862" max="4862" width="12.140625" style="26" customWidth="1"/>
    <col min="4863" max="4863" width="11.7109375" style="26" customWidth="1"/>
    <col min="4864" max="4864" width="19.7109375" style="26" customWidth="1"/>
    <col min="4865" max="4865" width="9" style="26" customWidth="1"/>
    <col min="4866" max="4866" width="0" style="26" hidden="1" customWidth="1"/>
    <col min="4867" max="4867" width="4.42578125" style="26" customWidth="1"/>
    <col min="4868" max="4868" width="8.140625" style="26" customWidth="1"/>
    <col min="4869" max="4869" width="5" style="26" customWidth="1"/>
    <col min="4870" max="4870" width="26.85546875" style="26" customWidth="1"/>
    <col min="4871" max="4871" width="9.28515625" style="26" bestFit="1" customWidth="1"/>
    <col min="4872" max="4872" width="8.7109375" style="26" customWidth="1"/>
    <col min="4873" max="4873" width="3.28515625" style="26" customWidth="1"/>
    <col min="4874" max="5109" width="9.140625" style="26"/>
    <col min="5110" max="5110" width="4.140625" style="26" customWidth="1"/>
    <col min="5111" max="5111" width="14.85546875" style="26" customWidth="1"/>
    <col min="5112" max="5112" width="9" style="26" customWidth="1"/>
    <col min="5113" max="5113" width="52" style="26" customWidth="1"/>
    <col min="5114" max="5114" width="21.85546875" style="26" customWidth="1"/>
    <col min="5115" max="5115" width="10.85546875" style="26" customWidth="1"/>
    <col min="5116" max="5116" width="10.140625" style="26" customWidth="1"/>
    <col min="5117" max="5117" width="3.140625" style="26" customWidth="1"/>
    <col min="5118" max="5118" width="12.140625" style="26" customWidth="1"/>
    <col min="5119" max="5119" width="11.7109375" style="26" customWidth="1"/>
    <col min="5120" max="5120" width="19.7109375" style="26" customWidth="1"/>
    <col min="5121" max="5121" width="9" style="26" customWidth="1"/>
    <col min="5122" max="5122" width="0" style="26" hidden="1" customWidth="1"/>
    <col min="5123" max="5123" width="4.42578125" style="26" customWidth="1"/>
    <col min="5124" max="5124" width="8.140625" style="26" customWidth="1"/>
    <col min="5125" max="5125" width="5" style="26" customWidth="1"/>
    <col min="5126" max="5126" width="26.85546875" style="26" customWidth="1"/>
    <col min="5127" max="5127" width="9.28515625" style="26" bestFit="1" customWidth="1"/>
    <col min="5128" max="5128" width="8.7109375" style="26" customWidth="1"/>
    <col min="5129" max="5129" width="3.28515625" style="26" customWidth="1"/>
    <col min="5130" max="5365" width="9.140625" style="26"/>
    <col min="5366" max="5366" width="4.140625" style="26" customWidth="1"/>
    <col min="5367" max="5367" width="14.85546875" style="26" customWidth="1"/>
    <col min="5368" max="5368" width="9" style="26" customWidth="1"/>
    <col min="5369" max="5369" width="52" style="26" customWidth="1"/>
    <col min="5370" max="5370" width="21.85546875" style="26" customWidth="1"/>
    <col min="5371" max="5371" width="10.85546875" style="26" customWidth="1"/>
    <col min="5372" max="5372" width="10.140625" style="26" customWidth="1"/>
    <col min="5373" max="5373" width="3.140625" style="26" customWidth="1"/>
    <col min="5374" max="5374" width="12.140625" style="26" customWidth="1"/>
    <col min="5375" max="5375" width="11.7109375" style="26" customWidth="1"/>
    <col min="5376" max="5376" width="19.7109375" style="26" customWidth="1"/>
    <col min="5377" max="5377" width="9" style="26" customWidth="1"/>
    <col min="5378" max="5378" width="0" style="26" hidden="1" customWidth="1"/>
    <col min="5379" max="5379" width="4.42578125" style="26" customWidth="1"/>
    <col min="5380" max="5380" width="8.140625" style="26" customWidth="1"/>
    <col min="5381" max="5381" width="5" style="26" customWidth="1"/>
    <col min="5382" max="5382" width="26.85546875" style="26" customWidth="1"/>
    <col min="5383" max="5383" width="9.28515625" style="26" bestFit="1" customWidth="1"/>
    <col min="5384" max="5384" width="8.7109375" style="26" customWidth="1"/>
    <col min="5385" max="5385" width="3.28515625" style="26" customWidth="1"/>
    <col min="5386" max="5621" width="9.140625" style="26"/>
    <col min="5622" max="5622" width="4.140625" style="26" customWidth="1"/>
    <col min="5623" max="5623" width="14.85546875" style="26" customWidth="1"/>
    <col min="5624" max="5624" width="9" style="26" customWidth="1"/>
    <col min="5625" max="5625" width="52" style="26" customWidth="1"/>
    <col min="5626" max="5626" width="21.85546875" style="26" customWidth="1"/>
    <col min="5627" max="5627" width="10.85546875" style="26" customWidth="1"/>
    <col min="5628" max="5628" width="10.140625" style="26" customWidth="1"/>
    <col min="5629" max="5629" width="3.140625" style="26" customWidth="1"/>
    <col min="5630" max="5630" width="12.140625" style="26" customWidth="1"/>
    <col min="5631" max="5631" width="11.7109375" style="26" customWidth="1"/>
    <col min="5632" max="5632" width="19.7109375" style="26" customWidth="1"/>
    <col min="5633" max="5633" width="9" style="26" customWidth="1"/>
    <col min="5634" max="5634" width="0" style="26" hidden="1" customWidth="1"/>
    <col min="5635" max="5635" width="4.42578125" style="26" customWidth="1"/>
    <col min="5636" max="5636" width="8.140625" style="26" customWidth="1"/>
    <col min="5637" max="5637" width="5" style="26" customWidth="1"/>
    <col min="5638" max="5638" width="26.85546875" style="26" customWidth="1"/>
    <col min="5639" max="5639" width="9.28515625" style="26" bestFit="1" customWidth="1"/>
    <col min="5640" max="5640" width="8.7109375" style="26" customWidth="1"/>
    <col min="5641" max="5641" width="3.28515625" style="26" customWidth="1"/>
    <col min="5642" max="5877" width="9.140625" style="26"/>
    <col min="5878" max="5878" width="4.140625" style="26" customWidth="1"/>
    <col min="5879" max="5879" width="14.85546875" style="26" customWidth="1"/>
    <col min="5880" max="5880" width="9" style="26" customWidth="1"/>
    <col min="5881" max="5881" width="52" style="26" customWidth="1"/>
    <col min="5882" max="5882" width="21.85546875" style="26" customWidth="1"/>
    <col min="5883" max="5883" width="10.85546875" style="26" customWidth="1"/>
    <col min="5884" max="5884" width="10.140625" style="26" customWidth="1"/>
    <col min="5885" max="5885" width="3.140625" style="26" customWidth="1"/>
    <col min="5886" max="5886" width="12.140625" style="26" customWidth="1"/>
    <col min="5887" max="5887" width="11.7109375" style="26" customWidth="1"/>
    <col min="5888" max="5888" width="19.7109375" style="26" customWidth="1"/>
    <col min="5889" max="5889" width="9" style="26" customWidth="1"/>
    <col min="5890" max="5890" width="0" style="26" hidden="1" customWidth="1"/>
    <col min="5891" max="5891" width="4.42578125" style="26" customWidth="1"/>
    <col min="5892" max="5892" width="8.140625" style="26" customWidth="1"/>
    <col min="5893" max="5893" width="5" style="26" customWidth="1"/>
    <col min="5894" max="5894" width="26.85546875" style="26" customWidth="1"/>
    <col min="5895" max="5895" width="9.28515625" style="26" bestFit="1" customWidth="1"/>
    <col min="5896" max="5896" width="8.7109375" style="26" customWidth="1"/>
    <col min="5897" max="5897" width="3.28515625" style="26" customWidth="1"/>
    <col min="5898" max="6133" width="9.140625" style="26"/>
    <col min="6134" max="6134" width="4.140625" style="26" customWidth="1"/>
    <col min="6135" max="6135" width="14.85546875" style="26" customWidth="1"/>
    <col min="6136" max="6136" width="9" style="26" customWidth="1"/>
    <col min="6137" max="6137" width="52" style="26" customWidth="1"/>
    <col min="6138" max="6138" width="21.85546875" style="26" customWidth="1"/>
    <col min="6139" max="6139" width="10.85546875" style="26" customWidth="1"/>
    <col min="6140" max="6140" width="10.140625" style="26" customWidth="1"/>
    <col min="6141" max="6141" width="3.140625" style="26" customWidth="1"/>
    <col min="6142" max="6142" width="12.140625" style="26" customWidth="1"/>
    <col min="6143" max="6143" width="11.7109375" style="26" customWidth="1"/>
    <col min="6144" max="6144" width="19.7109375" style="26" customWidth="1"/>
    <col min="6145" max="6145" width="9" style="26" customWidth="1"/>
    <col min="6146" max="6146" width="0" style="26" hidden="1" customWidth="1"/>
    <col min="6147" max="6147" width="4.42578125" style="26" customWidth="1"/>
    <col min="6148" max="6148" width="8.140625" style="26" customWidth="1"/>
    <col min="6149" max="6149" width="5" style="26" customWidth="1"/>
    <col min="6150" max="6150" width="26.85546875" style="26" customWidth="1"/>
    <col min="6151" max="6151" width="9.28515625" style="26" bestFit="1" customWidth="1"/>
    <col min="6152" max="6152" width="8.7109375" style="26" customWidth="1"/>
    <col min="6153" max="6153" width="3.28515625" style="26" customWidth="1"/>
    <col min="6154" max="6389" width="9.140625" style="26"/>
    <col min="6390" max="6390" width="4.140625" style="26" customWidth="1"/>
    <col min="6391" max="6391" width="14.85546875" style="26" customWidth="1"/>
    <col min="6392" max="6392" width="9" style="26" customWidth="1"/>
    <col min="6393" max="6393" width="52" style="26" customWidth="1"/>
    <col min="6394" max="6394" width="21.85546875" style="26" customWidth="1"/>
    <col min="6395" max="6395" width="10.85546875" style="26" customWidth="1"/>
    <col min="6396" max="6396" width="10.140625" style="26" customWidth="1"/>
    <col min="6397" max="6397" width="3.140625" style="26" customWidth="1"/>
    <col min="6398" max="6398" width="12.140625" style="26" customWidth="1"/>
    <col min="6399" max="6399" width="11.7109375" style="26" customWidth="1"/>
    <col min="6400" max="6400" width="19.7109375" style="26" customWidth="1"/>
    <col min="6401" max="6401" width="9" style="26" customWidth="1"/>
    <col min="6402" max="6402" width="0" style="26" hidden="1" customWidth="1"/>
    <col min="6403" max="6403" width="4.42578125" style="26" customWidth="1"/>
    <col min="6404" max="6404" width="8.140625" style="26" customWidth="1"/>
    <col min="6405" max="6405" width="5" style="26" customWidth="1"/>
    <col min="6406" max="6406" width="26.85546875" style="26" customWidth="1"/>
    <col min="6407" max="6407" width="9.28515625" style="26" bestFit="1" customWidth="1"/>
    <col min="6408" max="6408" width="8.7109375" style="26" customWidth="1"/>
    <col min="6409" max="6409" width="3.28515625" style="26" customWidth="1"/>
    <col min="6410" max="6645" width="9.140625" style="26"/>
    <col min="6646" max="6646" width="4.140625" style="26" customWidth="1"/>
    <col min="6647" max="6647" width="14.85546875" style="26" customWidth="1"/>
    <col min="6648" max="6648" width="9" style="26" customWidth="1"/>
    <col min="6649" max="6649" width="52" style="26" customWidth="1"/>
    <col min="6650" max="6650" width="21.85546875" style="26" customWidth="1"/>
    <col min="6651" max="6651" width="10.85546875" style="26" customWidth="1"/>
    <col min="6652" max="6652" width="10.140625" style="26" customWidth="1"/>
    <col min="6653" max="6653" width="3.140625" style="26" customWidth="1"/>
    <col min="6654" max="6654" width="12.140625" style="26" customWidth="1"/>
    <col min="6655" max="6655" width="11.7109375" style="26" customWidth="1"/>
    <col min="6656" max="6656" width="19.7109375" style="26" customWidth="1"/>
    <col min="6657" max="6657" width="9" style="26" customWidth="1"/>
    <col min="6658" max="6658" width="0" style="26" hidden="1" customWidth="1"/>
    <col min="6659" max="6659" width="4.42578125" style="26" customWidth="1"/>
    <col min="6660" max="6660" width="8.140625" style="26" customWidth="1"/>
    <col min="6661" max="6661" width="5" style="26" customWidth="1"/>
    <col min="6662" max="6662" width="26.85546875" style="26" customWidth="1"/>
    <col min="6663" max="6663" width="9.28515625" style="26" bestFit="1" customWidth="1"/>
    <col min="6664" max="6664" width="8.7109375" style="26" customWidth="1"/>
    <col min="6665" max="6665" width="3.28515625" style="26" customWidth="1"/>
    <col min="6666" max="6901" width="9.140625" style="26"/>
    <col min="6902" max="6902" width="4.140625" style="26" customWidth="1"/>
    <col min="6903" max="6903" width="14.85546875" style="26" customWidth="1"/>
    <col min="6904" max="6904" width="9" style="26" customWidth="1"/>
    <col min="6905" max="6905" width="52" style="26" customWidth="1"/>
    <col min="6906" max="6906" width="21.85546875" style="26" customWidth="1"/>
    <col min="6907" max="6907" width="10.85546875" style="26" customWidth="1"/>
    <col min="6908" max="6908" width="10.140625" style="26" customWidth="1"/>
    <col min="6909" max="6909" width="3.140625" style="26" customWidth="1"/>
    <col min="6910" max="6910" width="12.140625" style="26" customWidth="1"/>
    <col min="6911" max="6911" width="11.7109375" style="26" customWidth="1"/>
    <col min="6912" max="6912" width="19.7109375" style="26" customWidth="1"/>
    <col min="6913" max="6913" width="9" style="26" customWidth="1"/>
    <col min="6914" max="6914" width="0" style="26" hidden="1" customWidth="1"/>
    <col min="6915" max="6915" width="4.42578125" style="26" customWidth="1"/>
    <col min="6916" max="6916" width="8.140625" style="26" customWidth="1"/>
    <col min="6917" max="6917" width="5" style="26" customWidth="1"/>
    <col min="6918" max="6918" width="26.85546875" style="26" customWidth="1"/>
    <col min="6919" max="6919" width="9.28515625" style="26" bestFit="1" customWidth="1"/>
    <col min="6920" max="6920" width="8.7109375" style="26" customWidth="1"/>
    <col min="6921" max="6921" width="3.28515625" style="26" customWidth="1"/>
    <col min="6922" max="7157" width="9.140625" style="26"/>
    <col min="7158" max="7158" width="4.140625" style="26" customWidth="1"/>
    <col min="7159" max="7159" width="14.85546875" style="26" customWidth="1"/>
    <col min="7160" max="7160" width="9" style="26" customWidth="1"/>
    <col min="7161" max="7161" width="52" style="26" customWidth="1"/>
    <col min="7162" max="7162" width="21.85546875" style="26" customWidth="1"/>
    <col min="7163" max="7163" width="10.85546875" style="26" customWidth="1"/>
    <col min="7164" max="7164" width="10.140625" style="26" customWidth="1"/>
    <col min="7165" max="7165" width="3.140625" style="26" customWidth="1"/>
    <col min="7166" max="7166" width="12.140625" style="26" customWidth="1"/>
    <col min="7167" max="7167" width="11.7109375" style="26" customWidth="1"/>
    <col min="7168" max="7168" width="19.7109375" style="26" customWidth="1"/>
    <col min="7169" max="7169" width="9" style="26" customWidth="1"/>
    <col min="7170" max="7170" width="0" style="26" hidden="1" customWidth="1"/>
    <col min="7171" max="7171" width="4.42578125" style="26" customWidth="1"/>
    <col min="7172" max="7172" width="8.140625" style="26" customWidth="1"/>
    <col min="7173" max="7173" width="5" style="26" customWidth="1"/>
    <col min="7174" max="7174" width="26.85546875" style="26" customWidth="1"/>
    <col min="7175" max="7175" width="9.28515625" style="26" bestFit="1" customWidth="1"/>
    <col min="7176" max="7176" width="8.7109375" style="26" customWidth="1"/>
    <col min="7177" max="7177" width="3.28515625" style="26" customWidth="1"/>
    <col min="7178" max="7413" width="9.140625" style="26"/>
    <col min="7414" max="7414" width="4.140625" style="26" customWidth="1"/>
    <col min="7415" max="7415" width="14.85546875" style="26" customWidth="1"/>
    <col min="7416" max="7416" width="9" style="26" customWidth="1"/>
    <col min="7417" max="7417" width="52" style="26" customWidth="1"/>
    <col min="7418" max="7418" width="21.85546875" style="26" customWidth="1"/>
    <col min="7419" max="7419" width="10.85546875" style="26" customWidth="1"/>
    <col min="7420" max="7420" width="10.140625" style="26" customWidth="1"/>
    <col min="7421" max="7421" width="3.140625" style="26" customWidth="1"/>
    <col min="7422" max="7422" width="12.140625" style="26" customWidth="1"/>
    <col min="7423" max="7423" width="11.7109375" style="26" customWidth="1"/>
    <col min="7424" max="7424" width="19.7109375" style="26" customWidth="1"/>
    <col min="7425" max="7425" width="9" style="26" customWidth="1"/>
    <col min="7426" max="7426" width="0" style="26" hidden="1" customWidth="1"/>
    <col min="7427" max="7427" width="4.42578125" style="26" customWidth="1"/>
    <col min="7428" max="7428" width="8.140625" style="26" customWidth="1"/>
    <col min="7429" max="7429" width="5" style="26" customWidth="1"/>
    <col min="7430" max="7430" width="26.85546875" style="26" customWidth="1"/>
    <col min="7431" max="7431" width="9.28515625" style="26" bestFit="1" customWidth="1"/>
    <col min="7432" max="7432" width="8.7109375" style="26" customWidth="1"/>
    <col min="7433" max="7433" width="3.28515625" style="26" customWidth="1"/>
    <col min="7434" max="7669" width="9.140625" style="26"/>
    <col min="7670" max="7670" width="4.140625" style="26" customWidth="1"/>
    <col min="7671" max="7671" width="14.85546875" style="26" customWidth="1"/>
    <col min="7672" max="7672" width="9" style="26" customWidth="1"/>
    <col min="7673" max="7673" width="52" style="26" customWidth="1"/>
    <col min="7674" max="7674" width="21.85546875" style="26" customWidth="1"/>
    <col min="7675" max="7675" width="10.85546875" style="26" customWidth="1"/>
    <col min="7676" max="7676" width="10.140625" style="26" customWidth="1"/>
    <col min="7677" max="7677" width="3.140625" style="26" customWidth="1"/>
    <col min="7678" max="7678" width="12.140625" style="26" customWidth="1"/>
    <col min="7679" max="7679" width="11.7109375" style="26" customWidth="1"/>
    <col min="7680" max="7680" width="19.7109375" style="26" customWidth="1"/>
    <col min="7681" max="7681" width="9" style="26" customWidth="1"/>
    <col min="7682" max="7682" width="0" style="26" hidden="1" customWidth="1"/>
    <col min="7683" max="7683" width="4.42578125" style="26" customWidth="1"/>
    <col min="7684" max="7684" width="8.140625" style="26" customWidth="1"/>
    <col min="7685" max="7685" width="5" style="26" customWidth="1"/>
    <col min="7686" max="7686" width="26.85546875" style="26" customWidth="1"/>
    <col min="7687" max="7687" width="9.28515625" style="26" bestFit="1" customWidth="1"/>
    <col min="7688" max="7688" width="8.7109375" style="26" customWidth="1"/>
    <col min="7689" max="7689" width="3.28515625" style="26" customWidth="1"/>
    <col min="7690" max="7925" width="9.140625" style="26"/>
    <col min="7926" max="7926" width="4.140625" style="26" customWidth="1"/>
    <col min="7927" max="7927" width="14.85546875" style="26" customWidth="1"/>
    <col min="7928" max="7928" width="9" style="26" customWidth="1"/>
    <col min="7929" max="7929" width="52" style="26" customWidth="1"/>
    <col min="7930" max="7930" width="21.85546875" style="26" customWidth="1"/>
    <col min="7931" max="7931" width="10.85546875" style="26" customWidth="1"/>
    <col min="7932" max="7932" width="10.140625" style="26" customWidth="1"/>
    <col min="7933" max="7933" width="3.140625" style="26" customWidth="1"/>
    <col min="7934" max="7934" width="12.140625" style="26" customWidth="1"/>
    <col min="7935" max="7935" width="11.7109375" style="26" customWidth="1"/>
    <col min="7936" max="7936" width="19.7109375" style="26" customWidth="1"/>
    <col min="7937" max="7937" width="9" style="26" customWidth="1"/>
    <col min="7938" max="7938" width="0" style="26" hidden="1" customWidth="1"/>
    <col min="7939" max="7939" width="4.42578125" style="26" customWidth="1"/>
    <col min="7940" max="7940" width="8.140625" style="26" customWidth="1"/>
    <col min="7941" max="7941" width="5" style="26" customWidth="1"/>
    <col min="7942" max="7942" width="26.85546875" style="26" customWidth="1"/>
    <col min="7943" max="7943" width="9.28515625" style="26" bestFit="1" customWidth="1"/>
    <col min="7944" max="7944" width="8.7109375" style="26" customWidth="1"/>
    <col min="7945" max="7945" width="3.28515625" style="26" customWidth="1"/>
    <col min="7946" max="8181" width="9.140625" style="26"/>
    <col min="8182" max="8182" width="4.140625" style="26" customWidth="1"/>
    <col min="8183" max="8183" width="14.85546875" style="26" customWidth="1"/>
    <col min="8184" max="8184" width="9" style="26" customWidth="1"/>
    <col min="8185" max="8185" width="52" style="26" customWidth="1"/>
    <col min="8186" max="8186" width="21.85546875" style="26" customWidth="1"/>
    <col min="8187" max="8187" width="10.85546875" style="26" customWidth="1"/>
    <col min="8188" max="8188" width="10.140625" style="26" customWidth="1"/>
    <col min="8189" max="8189" width="3.140625" style="26" customWidth="1"/>
    <col min="8190" max="8190" width="12.140625" style="26" customWidth="1"/>
    <col min="8191" max="8191" width="11.7109375" style="26" customWidth="1"/>
    <col min="8192" max="8192" width="19.7109375" style="26" customWidth="1"/>
    <col min="8193" max="8193" width="9" style="26" customWidth="1"/>
    <col min="8194" max="8194" width="0" style="26" hidden="1" customWidth="1"/>
    <col min="8195" max="8195" width="4.42578125" style="26" customWidth="1"/>
    <col min="8196" max="8196" width="8.140625" style="26" customWidth="1"/>
    <col min="8197" max="8197" width="5" style="26" customWidth="1"/>
    <col min="8198" max="8198" width="26.85546875" style="26" customWidth="1"/>
    <col min="8199" max="8199" width="9.28515625" style="26" bestFit="1" customWidth="1"/>
    <col min="8200" max="8200" width="8.7109375" style="26" customWidth="1"/>
    <col min="8201" max="8201" width="3.28515625" style="26" customWidth="1"/>
    <col min="8202" max="8437" width="9.140625" style="26"/>
    <col min="8438" max="8438" width="4.140625" style="26" customWidth="1"/>
    <col min="8439" max="8439" width="14.85546875" style="26" customWidth="1"/>
    <col min="8440" max="8440" width="9" style="26" customWidth="1"/>
    <col min="8441" max="8441" width="52" style="26" customWidth="1"/>
    <col min="8442" max="8442" width="21.85546875" style="26" customWidth="1"/>
    <col min="8443" max="8443" width="10.85546875" style="26" customWidth="1"/>
    <col min="8444" max="8444" width="10.140625" style="26" customWidth="1"/>
    <col min="8445" max="8445" width="3.140625" style="26" customWidth="1"/>
    <col min="8446" max="8446" width="12.140625" style="26" customWidth="1"/>
    <col min="8447" max="8447" width="11.7109375" style="26" customWidth="1"/>
    <col min="8448" max="8448" width="19.7109375" style="26" customWidth="1"/>
    <col min="8449" max="8449" width="9" style="26" customWidth="1"/>
    <col min="8450" max="8450" width="0" style="26" hidden="1" customWidth="1"/>
    <col min="8451" max="8451" width="4.42578125" style="26" customWidth="1"/>
    <col min="8452" max="8452" width="8.140625" style="26" customWidth="1"/>
    <col min="8453" max="8453" width="5" style="26" customWidth="1"/>
    <col min="8454" max="8454" width="26.85546875" style="26" customWidth="1"/>
    <col min="8455" max="8455" width="9.28515625" style="26" bestFit="1" customWidth="1"/>
    <col min="8456" max="8456" width="8.7109375" style="26" customWidth="1"/>
    <col min="8457" max="8457" width="3.28515625" style="26" customWidth="1"/>
    <col min="8458" max="8693" width="9.140625" style="26"/>
    <col min="8694" max="8694" width="4.140625" style="26" customWidth="1"/>
    <col min="8695" max="8695" width="14.85546875" style="26" customWidth="1"/>
    <col min="8696" max="8696" width="9" style="26" customWidth="1"/>
    <col min="8697" max="8697" width="52" style="26" customWidth="1"/>
    <col min="8698" max="8698" width="21.85546875" style="26" customWidth="1"/>
    <col min="8699" max="8699" width="10.85546875" style="26" customWidth="1"/>
    <col min="8700" max="8700" width="10.140625" style="26" customWidth="1"/>
    <col min="8701" max="8701" width="3.140625" style="26" customWidth="1"/>
    <col min="8702" max="8702" width="12.140625" style="26" customWidth="1"/>
    <col min="8703" max="8703" width="11.7109375" style="26" customWidth="1"/>
    <col min="8704" max="8704" width="19.7109375" style="26" customWidth="1"/>
    <col min="8705" max="8705" width="9" style="26" customWidth="1"/>
    <col min="8706" max="8706" width="0" style="26" hidden="1" customWidth="1"/>
    <col min="8707" max="8707" width="4.42578125" style="26" customWidth="1"/>
    <col min="8708" max="8708" width="8.140625" style="26" customWidth="1"/>
    <col min="8709" max="8709" width="5" style="26" customWidth="1"/>
    <col min="8710" max="8710" width="26.85546875" style="26" customWidth="1"/>
    <col min="8711" max="8711" width="9.28515625" style="26" bestFit="1" customWidth="1"/>
    <col min="8712" max="8712" width="8.7109375" style="26" customWidth="1"/>
    <col min="8713" max="8713" width="3.28515625" style="26" customWidth="1"/>
    <col min="8714" max="8949" width="9.140625" style="26"/>
    <col min="8950" max="8950" width="4.140625" style="26" customWidth="1"/>
    <col min="8951" max="8951" width="14.85546875" style="26" customWidth="1"/>
    <col min="8952" max="8952" width="9" style="26" customWidth="1"/>
    <col min="8953" max="8953" width="52" style="26" customWidth="1"/>
    <col min="8954" max="8954" width="21.85546875" style="26" customWidth="1"/>
    <col min="8955" max="8955" width="10.85546875" style="26" customWidth="1"/>
    <col min="8956" max="8956" width="10.140625" style="26" customWidth="1"/>
    <col min="8957" max="8957" width="3.140625" style="26" customWidth="1"/>
    <col min="8958" max="8958" width="12.140625" style="26" customWidth="1"/>
    <col min="8959" max="8959" width="11.7109375" style="26" customWidth="1"/>
    <col min="8960" max="8960" width="19.7109375" style="26" customWidth="1"/>
    <col min="8961" max="8961" width="9" style="26" customWidth="1"/>
    <col min="8962" max="8962" width="0" style="26" hidden="1" customWidth="1"/>
    <col min="8963" max="8963" width="4.42578125" style="26" customWidth="1"/>
    <col min="8964" max="8964" width="8.140625" style="26" customWidth="1"/>
    <col min="8965" max="8965" width="5" style="26" customWidth="1"/>
    <col min="8966" max="8966" width="26.85546875" style="26" customWidth="1"/>
    <col min="8967" max="8967" width="9.28515625" style="26" bestFit="1" customWidth="1"/>
    <col min="8968" max="8968" width="8.7109375" style="26" customWidth="1"/>
    <col min="8969" max="8969" width="3.28515625" style="26" customWidth="1"/>
    <col min="8970" max="9205" width="9.140625" style="26"/>
    <col min="9206" max="9206" width="4.140625" style="26" customWidth="1"/>
    <col min="9207" max="9207" width="14.85546875" style="26" customWidth="1"/>
    <col min="9208" max="9208" width="9" style="26" customWidth="1"/>
    <col min="9209" max="9209" width="52" style="26" customWidth="1"/>
    <col min="9210" max="9210" width="21.85546875" style="26" customWidth="1"/>
    <col min="9211" max="9211" width="10.85546875" style="26" customWidth="1"/>
    <col min="9212" max="9212" width="10.140625" style="26" customWidth="1"/>
    <col min="9213" max="9213" width="3.140625" style="26" customWidth="1"/>
    <col min="9214" max="9214" width="12.140625" style="26" customWidth="1"/>
    <col min="9215" max="9215" width="11.7109375" style="26" customWidth="1"/>
    <col min="9216" max="9216" width="19.7109375" style="26" customWidth="1"/>
    <col min="9217" max="9217" width="9" style="26" customWidth="1"/>
    <col min="9218" max="9218" width="0" style="26" hidden="1" customWidth="1"/>
    <col min="9219" max="9219" width="4.42578125" style="26" customWidth="1"/>
    <col min="9220" max="9220" width="8.140625" style="26" customWidth="1"/>
    <col min="9221" max="9221" width="5" style="26" customWidth="1"/>
    <col min="9222" max="9222" width="26.85546875" style="26" customWidth="1"/>
    <col min="9223" max="9223" width="9.28515625" style="26" bestFit="1" customWidth="1"/>
    <col min="9224" max="9224" width="8.7109375" style="26" customWidth="1"/>
    <col min="9225" max="9225" width="3.28515625" style="26" customWidth="1"/>
    <col min="9226" max="9461" width="9.140625" style="26"/>
    <col min="9462" max="9462" width="4.140625" style="26" customWidth="1"/>
    <col min="9463" max="9463" width="14.85546875" style="26" customWidth="1"/>
    <col min="9464" max="9464" width="9" style="26" customWidth="1"/>
    <col min="9465" max="9465" width="52" style="26" customWidth="1"/>
    <col min="9466" max="9466" width="21.85546875" style="26" customWidth="1"/>
    <col min="9467" max="9467" width="10.85546875" style="26" customWidth="1"/>
    <col min="9468" max="9468" width="10.140625" style="26" customWidth="1"/>
    <col min="9469" max="9469" width="3.140625" style="26" customWidth="1"/>
    <col min="9470" max="9470" width="12.140625" style="26" customWidth="1"/>
    <col min="9471" max="9471" width="11.7109375" style="26" customWidth="1"/>
    <col min="9472" max="9472" width="19.7109375" style="26" customWidth="1"/>
    <col min="9473" max="9473" width="9" style="26" customWidth="1"/>
    <col min="9474" max="9474" width="0" style="26" hidden="1" customWidth="1"/>
    <col min="9475" max="9475" width="4.42578125" style="26" customWidth="1"/>
    <col min="9476" max="9476" width="8.140625" style="26" customWidth="1"/>
    <col min="9477" max="9477" width="5" style="26" customWidth="1"/>
    <col min="9478" max="9478" width="26.85546875" style="26" customWidth="1"/>
    <col min="9479" max="9479" width="9.28515625" style="26" bestFit="1" customWidth="1"/>
    <col min="9480" max="9480" width="8.7109375" style="26" customWidth="1"/>
    <col min="9481" max="9481" width="3.28515625" style="26" customWidth="1"/>
    <col min="9482" max="9717" width="9.140625" style="26"/>
    <col min="9718" max="9718" width="4.140625" style="26" customWidth="1"/>
    <col min="9719" max="9719" width="14.85546875" style="26" customWidth="1"/>
    <col min="9720" max="9720" width="9" style="26" customWidth="1"/>
    <col min="9721" max="9721" width="52" style="26" customWidth="1"/>
    <col min="9722" max="9722" width="21.85546875" style="26" customWidth="1"/>
    <col min="9723" max="9723" width="10.85546875" style="26" customWidth="1"/>
    <col min="9724" max="9724" width="10.140625" style="26" customWidth="1"/>
    <col min="9725" max="9725" width="3.140625" style="26" customWidth="1"/>
    <col min="9726" max="9726" width="12.140625" style="26" customWidth="1"/>
    <col min="9727" max="9727" width="11.7109375" style="26" customWidth="1"/>
    <col min="9728" max="9728" width="19.7109375" style="26" customWidth="1"/>
    <col min="9729" max="9729" width="9" style="26" customWidth="1"/>
    <col min="9730" max="9730" width="0" style="26" hidden="1" customWidth="1"/>
    <col min="9731" max="9731" width="4.42578125" style="26" customWidth="1"/>
    <col min="9732" max="9732" width="8.140625" style="26" customWidth="1"/>
    <col min="9733" max="9733" width="5" style="26" customWidth="1"/>
    <col min="9734" max="9734" width="26.85546875" style="26" customWidth="1"/>
    <col min="9735" max="9735" width="9.28515625" style="26" bestFit="1" customWidth="1"/>
    <col min="9736" max="9736" width="8.7109375" style="26" customWidth="1"/>
    <col min="9737" max="9737" width="3.28515625" style="26" customWidth="1"/>
    <col min="9738" max="9973" width="9.140625" style="26"/>
    <col min="9974" max="9974" width="4.140625" style="26" customWidth="1"/>
    <col min="9975" max="9975" width="14.85546875" style="26" customWidth="1"/>
    <col min="9976" max="9976" width="9" style="26" customWidth="1"/>
    <col min="9977" max="9977" width="52" style="26" customWidth="1"/>
    <col min="9978" max="9978" width="21.85546875" style="26" customWidth="1"/>
    <col min="9979" max="9979" width="10.85546875" style="26" customWidth="1"/>
    <col min="9980" max="9980" width="10.140625" style="26" customWidth="1"/>
    <col min="9981" max="9981" width="3.140625" style="26" customWidth="1"/>
    <col min="9982" max="9982" width="12.140625" style="26" customWidth="1"/>
    <col min="9983" max="9983" width="11.7109375" style="26" customWidth="1"/>
    <col min="9984" max="9984" width="19.7109375" style="26" customWidth="1"/>
    <col min="9985" max="9985" width="9" style="26" customWidth="1"/>
    <col min="9986" max="9986" width="0" style="26" hidden="1" customWidth="1"/>
    <col min="9987" max="9987" width="4.42578125" style="26" customWidth="1"/>
    <col min="9988" max="9988" width="8.140625" style="26" customWidth="1"/>
    <col min="9989" max="9989" width="5" style="26" customWidth="1"/>
    <col min="9990" max="9990" width="26.85546875" style="26" customWidth="1"/>
    <col min="9991" max="9991" width="9.28515625" style="26" bestFit="1" customWidth="1"/>
    <col min="9992" max="9992" width="8.7109375" style="26" customWidth="1"/>
    <col min="9993" max="9993" width="3.28515625" style="26" customWidth="1"/>
    <col min="9994" max="10229" width="9.140625" style="26"/>
    <col min="10230" max="10230" width="4.140625" style="26" customWidth="1"/>
    <col min="10231" max="10231" width="14.85546875" style="26" customWidth="1"/>
    <col min="10232" max="10232" width="9" style="26" customWidth="1"/>
    <col min="10233" max="10233" width="52" style="26" customWidth="1"/>
    <col min="10234" max="10234" width="21.85546875" style="26" customWidth="1"/>
    <col min="10235" max="10235" width="10.85546875" style="26" customWidth="1"/>
    <col min="10236" max="10236" width="10.140625" style="26" customWidth="1"/>
    <col min="10237" max="10237" width="3.140625" style="26" customWidth="1"/>
    <col min="10238" max="10238" width="12.140625" style="26" customWidth="1"/>
    <col min="10239" max="10239" width="11.7109375" style="26" customWidth="1"/>
    <col min="10240" max="10240" width="19.7109375" style="26" customWidth="1"/>
    <col min="10241" max="10241" width="9" style="26" customWidth="1"/>
    <col min="10242" max="10242" width="0" style="26" hidden="1" customWidth="1"/>
    <col min="10243" max="10243" width="4.42578125" style="26" customWidth="1"/>
    <col min="10244" max="10244" width="8.140625" style="26" customWidth="1"/>
    <col min="10245" max="10245" width="5" style="26" customWidth="1"/>
    <col min="10246" max="10246" width="26.85546875" style="26" customWidth="1"/>
    <col min="10247" max="10247" width="9.28515625" style="26" bestFit="1" customWidth="1"/>
    <col min="10248" max="10248" width="8.7109375" style="26" customWidth="1"/>
    <col min="10249" max="10249" width="3.28515625" style="26" customWidth="1"/>
    <col min="10250" max="10485" width="9.140625" style="26"/>
    <col min="10486" max="10486" width="4.140625" style="26" customWidth="1"/>
    <col min="10487" max="10487" width="14.85546875" style="26" customWidth="1"/>
    <col min="10488" max="10488" width="9" style="26" customWidth="1"/>
    <col min="10489" max="10489" width="52" style="26" customWidth="1"/>
    <col min="10490" max="10490" width="21.85546875" style="26" customWidth="1"/>
    <col min="10491" max="10491" width="10.85546875" style="26" customWidth="1"/>
    <col min="10492" max="10492" width="10.140625" style="26" customWidth="1"/>
    <col min="10493" max="10493" width="3.140625" style="26" customWidth="1"/>
    <col min="10494" max="10494" width="12.140625" style="26" customWidth="1"/>
    <col min="10495" max="10495" width="11.7109375" style="26" customWidth="1"/>
    <col min="10496" max="10496" width="19.7109375" style="26" customWidth="1"/>
    <col min="10497" max="10497" width="9" style="26" customWidth="1"/>
    <col min="10498" max="10498" width="0" style="26" hidden="1" customWidth="1"/>
    <col min="10499" max="10499" width="4.42578125" style="26" customWidth="1"/>
    <col min="10500" max="10500" width="8.140625" style="26" customWidth="1"/>
    <col min="10501" max="10501" width="5" style="26" customWidth="1"/>
    <col min="10502" max="10502" width="26.85546875" style="26" customWidth="1"/>
    <col min="10503" max="10503" width="9.28515625" style="26" bestFit="1" customWidth="1"/>
    <col min="10504" max="10504" width="8.7109375" style="26" customWidth="1"/>
    <col min="10505" max="10505" width="3.28515625" style="26" customWidth="1"/>
    <col min="10506" max="10741" width="9.140625" style="26"/>
    <col min="10742" max="10742" width="4.140625" style="26" customWidth="1"/>
    <col min="10743" max="10743" width="14.85546875" style="26" customWidth="1"/>
    <col min="10744" max="10744" width="9" style="26" customWidth="1"/>
    <col min="10745" max="10745" width="52" style="26" customWidth="1"/>
    <col min="10746" max="10746" width="21.85546875" style="26" customWidth="1"/>
    <col min="10747" max="10747" width="10.85546875" style="26" customWidth="1"/>
    <col min="10748" max="10748" width="10.140625" style="26" customWidth="1"/>
    <col min="10749" max="10749" width="3.140625" style="26" customWidth="1"/>
    <col min="10750" max="10750" width="12.140625" style="26" customWidth="1"/>
    <col min="10751" max="10751" width="11.7109375" style="26" customWidth="1"/>
    <col min="10752" max="10752" width="19.7109375" style="26" customWidth="1"/>
    <col min="10753" max="10753" width="9" style="26" customWidth="1"/>
    <col min="10754" max="10754" width="0" style="26" hidden="1" customWidth="1"/>
    <col min="10755" max="10755" width="4.42578125" style="26" customWidth="1"/>
    <col min="10756" max="10756" width="8.140625" style="26" customWidth="1"/>
    <col min="10757" max="10757" width="5" style="26" customWidth="1"/>
    <col min="10758" max="10758" width="26.85546875" style="26" customWidth="1"/>
    <col min="10759" max="10759" width="9.28515625" style="26" bestFit="1" customWidth="1"/>
    <col min="10760" max="10760" width="8.7109375" style="26" customWidth="1"/>
    <col min="10761" max="10761" width="3.28515625" style="26" customWidth="1"/>
    <col min="10762" max="10997" width="9.140625" style="26"/>
    <col min="10998" max="10998" width="4.140625" style="26" customWidth="1"/>
    <col min="10999" max="10999" width="14.85546875" style="26" customWidth="1"/>
    <col min="11000" max="11000" width="9" style="26" customWidth="1"/>
    <col min="11001" max="11001" width="52" style="26" customWidth="1"/>
    <col min="11002" max="11002" width="21.85546875" style="26" customWidth="1"/>
    <col min="11003" max="11003" width="10.85546875" style="26" customWidth="1"/>
    <col min="11004" max="11004" width="10.140625" style="26" customWidth="1"/>
    <col min="11005" max="11005" width="3.140625" style="26" customWidth="1"/>
    <col min="11006" max="11006" width="12.140625" style="26" customWidth="1"/>
    <col min="11007" max="11007" width="11.7109375" style="26" customWidth="1"/>
    <col min="11008" max="11008" width="19.7109375" style="26" customWidth="1"/>
    <col min="11009" max="11009" width="9" style="26" customWidth="1"/>
    <col min="11010" max="11010" width="0" style="26" hidden="1" customWidth="1"/>
    <col min="11011" max="11011" width="4.42578125" style="26" customWidth="1"/>
    <col min="11012" max="11012" width="8.140625" style="26" customWidth="1"/>
    <col min="11013" max="11013" width="5" style="26" customWidth="1"/>
    <col min="11014" max="11014" width="26.85546875" style="26" customWidth="1"/>
    <col min="11015" max="11015" width="9.28515625" style="26" bestFit="1" customWidth="1"/>
    <col min="11016" max="11016" width="8.7109375" style="26" customWidth="1"/>
    <col min="11017" max="11017" width="3.28515625" style="26" customWidth="1"/>
    <col min="11018" max="11253" width="9.140625" style="26"/>
    <col min="11254" max="11254" width="4.140625" style="26" customWidth="1"/>
    <col min="11255" max="11255" width="14.85546875" style="26" customWidth="1"/>
    <col min="11256" max="11256" width="9" style="26" customWidth="1"/>
    <col min="11257" max="11257" width="52" style="26" customWidth="1"/>
    <col min="11258" max="11258" width="21.85546875" style="26" customWidth="1"/>
    <col min="11259" max="11259" width="10.85546875" style="26" customWidth="1"/>
    <col min="11260" max="11260" width="10.140625" style="26" customWidth="1"/>
    <col min="11261" max="11261" width="3.140625" style="26" customWidth="1"/>
    <col min="11262" max="11262" width="12.140625" style="26" customWidth="1"/>
    <col min="11263" max="11263" width="11.7109375" style="26" customWidth="1"/>
    <col min="11264" max="11264" width="19.7109375" style="26" customWidth="1"/>
    <col min="11265" max="11265" width="9" style="26" customWidth="1"/>
    <col min="11266" max="11266" width="0" style="26" hidden="1" customWidth="1"/>
    <col min="11267" max="11267" width="4.42578125" style="26" customWidth="1"/>
    <col min="11268" max="11268" width="8.140625" style="26" customWidth="1"/>
    <col min="11269" max="11269" width="5" style="26" customWidth="1"/>
    <col min="11270" max="11270" width="26.85546875" style="26" customWidth="1"/>
    <col min="11271" max="11271" width="9.28515625" style="26" bestFit="1" customWidth="1"/>
    <col min="11272" max="11272" width="8.7109375" style="26" customWidth="1"/>
    <col min="11273" max="11273" width="3.28515625" style="26" customWidth="1"/>
    <col min="11274" max="11509" width="9.140625" style="26"/>
    <col min="11510" max="11510" width="4.140625" style="26" customWidth="1"/>
    <col min="11511" max="11511" width="14.85546875" style="26" customWidth="1"/>
    <col min="11512" max="11512" width="9" style="26" customWidth="1"/>
    <col min="11513" max="11513" width="52" style="26" customWidth="1"/>
    <col min="11514" max="11514" width="21.85546875" style="26" customWidth="1"/>
    <col min="11515" max="11515" width="10.85546875" style="26" customWidth="1"/>
    <col min="11516" max="11516" width="10.140625" style="26" customWidth="1"/>
    <col min="11517" max="11517" width="3.140625" style="26" customWidth="1"/>
    <col min="11518" max="11518" width="12.140625" style="26" customWidth="1"/>
    <col min="11519" max="11519" width="11.7109375" style="26" customWidth="1"/>
    <col min="11520" max="11520" width="19.7109375" style="26" customWidth="1"/>
    <col min="11521" max="11521" width="9" style="26" customWidth="1"/>
    <col min="11522" max="11522" width="0" style="26" hidden="1" customWidth="1"/>
    <col min="11523" max="11523" width="4.42578125" style="26" customWidth="1"/>
    <col min="11524" max="11524" width="8.140625" style="26" customWidth="1"/>
    <col min="11525" max="11525" width="5" style="26" customWidth="1"/>
    <col min="11526" max="11526" width="26.85546875" style="26" customWidth="1"/>
    <col min="11527" max="11527" width="9.28515625" style="26" bestFit="1" customWidth="1"/>
    <col min="11528" max="11528" width="8.7109375" style="26" customWidth="1"/>
    <col min="11529" max="11529" width="3.28515625" style="26" customWidth="1"/>
    <col min="11530" max="11765" width="9.140625" style="26"/>
    <col min="11766" max="11766" width="4.140625" style="26" customWidth="1"/>
    <col min="11767" max="11767" width="14.85546875" style="26" customWidth="1"/>
    <col min="11768" max="11768" width="9" style="26" customWidth="1"/>
    <col min="11769" max="11769" width="52" style="26" customWidth="1"/>
    <col min="11770" max="11770" width="21.85546875" style="26" customWidth="1"/>
    <col min="11771" max="11771" width="10.85546875" style="26" customWidth="1"/>
    <col min="11772" max="11772" width="10.140625" style="26" customWidth="1"/>
    <col min="11773" max="11773" width="3.140625" style="26" customWidth="1"/>
    <col min="11774" max="11774" width="12.140625" style="26" customWidth="1"/>
    <col min="11775" max="11775" width="11.7109375" style="26" customWidth="1"/>
    <col min="11776" max="11776" width="19.7109375" style="26" customWidth="1"/>
    <col min="11777" max="11777" width="9" style="26" customWidth="1"/>
    <col min="11778" max="11778" width="0" style="26" hidden="1" customWidth="1"/>
    <col min="11779" max="11779" width="4.42578125" style="26" customWidth="1"/>
    <col min="11780" max="11780" width="8.140625" style="26" customWidth="1"/>
    <col min="11781" max="11781" width="5" style="26" customWidth="1"/>
    <col min="11782" max="11782" width="26.85546875" style="26" customWidth="1"/>
    <col min="11783" max="11783" width="9.28515625" style="26" bestFit="1" customWidth="1"/>
    <col min="11784" max="11784" width="8.7109375" style="26" customWidth="1"/>
    <col min="11785" max="11785" width="3.28515625" style="26" customWidth="1"/>
    <col min="11786" max="12021" width="9.140625" style="26"/>
    <col min="12022" max="12022" width="4.140625" style="26" customWidth="1"/>
    <col min="12023" max="12023" width="14.85546875" style="26" customWidth="1"/>
    <col min="12024" max="12024" width="9" style="26" customWidth="1"/>
    <col min="12025" max="12025" width="52" style="26" customWidth="1"/>
    <col min="12026" max="12026" width="21.85546875" style="26" customWidth="1"/>
    <col min="12027" max="12027" width="10.85546875" style="26" customWidth="1"/>
    <col min="12028" max="12028" width="10.140625" style="26" customWidth="1"/>
    <col min="12029" max="12029" width="3.140625" style="26" customWidth="1"/>
    <col min="12030" max="12030" width="12.140625" style="26" customWidth="1"/>
    <col min="12031" max="12031" width="11.7109375" style="26" customWidth="1"/>
    <col min="12032" max="12032" width="19.7109375" style="26" customWidth="1"/>
    <col min="12033" max="12033" width="9" style="26" customWidth="1"/>
    <col min="12034" max="12034" width="0" style="26" hidden="1" customWidth="1"/>
    <col min="12035" max="12035" width="4.42578125" style="26" customWidth="1"/>
    <col min="12036" max="12036" width="8.140625" style="26" customWidth="1"/>
    <col min="12037" max="12037" width="5" style="26" customWidth="1"/>
    <col min="12038" max="12038" width="26.85546875" style="26" customWidth="1"/>
    <col min="12039" max="12039" width="9.28515625" style="26" bestFit="1" customWidth="1"/>
    <col min="12040" max="12040" width="8.7109375" style="26" customWidth="1"/>
    <col min="12041" max="12041" width="3.28515625" style="26" customWidth="1"/>
    <col min="12042" max="12277" width="9.140625" style="26"/>
    <col min="12278" max="12278" width="4.140625" style="26" customWidth="1"/>
    <col min="12279" max="12279" width="14.85546875" style="26" customWidth="1"/>
    <col min="12280" max="12280" width="9" style="26" customWidth="1"/>
    <col min="12281" max="12281" width="52" style="26" customWidth="1"/>
    <col min="12282" max="12282" width="21.85546875" style="26" customWidth="1"/>
    <col min="12283" max="12283" width="10.85546875" style="26" customWidth="1"/>
    <col min="12284" max="12284" width="10.140625" style="26" customWidth="1"/>
    <col min="12285" max="12285" width="3.140625" style="26" customWidth="1"/>
    <col min="12286" max="12286" width="12.140625" style="26" customWidth="1"/>
    <col min="12287" max="12287" width="11.7109375" style="26" customWidth="1"/>
    <col min="12288" max="12288" width="19.7109375" style="26" customWidth="1"/>
    <col min="12289" max="12289" width="9" style="26" customWidth="1"/>
    <col min="12290" max="12290" width="0" style="26" hidden="1" customWidth="1"/>
    <col min="12291" max="12291" width="4.42578125" style="26" customWidth="1"/>
    <col min="12292" max="12292" width="8.140625" style="26" customWidth="1"/>
    <col min="12293" max="12293" width="5" style="26" customWidth="1"/>
    <col min="12294" max="12294" width="26.85546875" style="26" customWidth="1"/>
    <col min="12295" max="12295" width="9.28515625" style="26" bestFit="1" customWidth="1"/>
    <col min="12296" max="12296" width="8.7109375" style="26" customWidth="1"/>
    <col min="12297" max="12297" width="3.28515625" style="26" customWidth="1"/>
    <col min="12298" max="12533" width="9.140625" style="26"/>
    <col min="12534" max="12534" width="4.140625" style="26" customWidth="1"/>
    <col min="12535" max="12535" width="14.85546875" style="26" customWidth="1"/>
    <col min="12536" max="12536" width="9" style="26" customWidth="1"/>
    <col min="12537" max="12537" width="52" style="26" customWidth="1"/>
    <col min="12538" max="12538" width="21.85546875" style="26" customWidth="1"/>
    <col min="12539" max="12539" width="10.85546875" style="26" customWidth="1"/>
    <col min="12540" max="12540" width="10.140625" style="26" customWidth="1"/>
    <col min="12541" max="12541" width="3.140625" style="26" customWidth="1"/>
    <col min="12542" max="12542" width="12.140625" style="26" customWidth="1"/>
    <col min="12543" max="12543" width="11.7109375" style="26" customWidth="1"/>
    <col min="12544" max="12544" width="19.7109375" style="26" customWidth="1"/>
    <col min="12545" max="12545" width="9" style="26" customWidth="1"/>
    <col min="12546" max="12546" width="0" style="26" hidden="1" customWidth="1"/>
    <col min="12547" max="12547" width="4.42578125" style="26" customWidth="1"/>
    <col min="12548" max="12548" width="8.140625" style="26" customWidth="1"/>
    <col min="12549" max="12549" width="5" style="26" customWidth="1"/>
    <col min="12550" max="12550" width="26.85546875" style="26" customWidth="1"/>
    <col min="12551" max="12551" width="9.28515625" style="26" bestFit="1" customWidth="1"/>
    <col min="12552" max="12552" width="8.7109375" style="26" customWidth="1"/>
    <col min="12553" max="12553" width="3.28515625" style="26" customWidth="1"/>
    <col min="12554" max="12789" width="9.140625" style="26"/>
    <col min="12790" max="12790" width="4.140625" style="26" customWidth="1"/>
    <col min="12791" max="12791" width="14.85546875" style="26" customWidth="1"/>
    <col min="12792" max="12792" width="9" style="26" customWidth="1"/>
    <col min="12793" max="12793" width="52" style="26" customWidth="1"/>
    <col min="12794" max="12794" width="21.85546875" style="26" customWidth="1"/>
    <col min="12795" max="12795" width="10.85546875" style="26" customWidth="1"/>
    <col min="12796" max="12796" width="10.140625" style="26" customWidth="1"/>
    <col min="12797" max="12797" width="3.140625" style="26" customWidth="1"/>
    <col min="12798" max="12798" width="12.140625" style="26" customWidth="1"/>
    <col min="12799" max="12799" width="11.7109375" style="26" customWidth="1"/>
    <col min="12800" max="12800" width="19.7109375" style="26" customWidth="1"/>
    <col min="12801" max="12801" width="9" style="26" customWidth="1"/>
    <col min="12802" max="12802" width="0" style="26" hidden="1" customWidth="1"/>
    <col min="12803" max="12803" width="4.42578125" style="26" customWidth="1"/>
    <col min="12804" max="12804" width="8.140625" style="26" customWidth="1"/>
    <col min="12805" max="12805" width="5" style="26" customWidth="1"/>
    <col min="12806" max="12806" width="26.85546875" style="26" customWidth="1"/>
    <col min="12807" max="12807" width="9.28515625" style="26" bestFit="1" customWidth="1"/>
    <col min="12808" max="12808" width="8.7109375" style="26" customWidth="1"/>
    <col min="12809" max="12809" width="3.28515625" style="26" customWidth="1"/>
    <col min="12810" max="13045" width="9.140625" style="26"/>
    <col min="13046" max="13046" width="4.140625" style="26" customWidth="1"/>
    <col min="13047" max="13047" width="14.85546875" style="26" customWidth="1"/>
    <col min="13048" max="13048" width="9" style="26" customWidth="1"/>
    <col min="13049" max="13049" width="52" style="26" customWidth="1"/>
    <col min="13050" max="13050" width="21.85546875" style="26" customWidth="1"/>
    <col min="13051" max="13051" width="10.85546875" style="26" customWidth="1"/>
    <col min="13052" max="13052" width="10.140625" style="26" customWidth="1"/>
    <col min="13053" max="13053" width="3.140625" style="26" customWidth="1"/>
    <col min="13054" max="13054" width="12.140625" style="26" customWidth="1"/>
    <col min="13055" max="13055" width="11.7109375" style="26" customWidth="1"/>
    <col min="13056" max="13056" width="19.7109375" style="26" customWidth="1"/>
    <col min="13057" max="13057" width="9" style="26" customWidth="1"/>
    <col min="13058" max="13058" width="0" style="26" hidden="1" customWidth="1"/>
    <col min="13059" max="13059" width="4.42578125" style="26" customWidth="1"/>
    <col min="13060" max="13060" width="8.140625" style="26" customWidth="1"/>
    <col min="13061" max="13061" width="5" style="26" customWidth="1"/>
    <col min="13062" max="13062" width="26.85546875" style="26" customWidth="1"/>
    <col min="13063" max="13063" width="9.28515625" style="26" bestFit="1" customWidth="1"/>
    <col min="13064" max="13064" width="8.7109375" style="26" customWidth="1"/>
    <col min="13065" max="13065" width="3.28515625" style="26" customWidth="1"/>
    <col min="13066" max="13301" width="9.140625" style="26"/>
    <col min="13302" max="13302" width="4.140625" style="26" customWidth="1"/>
    <col min="13303" max="13303" width="14.85546875" style="26" customWidth="1"/>
    <col min="13304" max="13304" width="9" style="26" customWidth="1"/>
    <col min="13305" max="13305" width="52" style="26" customWidth="1"/>
    <col min="13306" max="13306" width="21.85546875" style="26" customWidth="1"/>
    <col min="13307" max="13307" width="10.85546875" style="26" customWidth="1"/>
    <col min="13308" max="13308" width="10.140625" style="26" customWidth="1"/>
    <col min="13309" max="13309" width="3.140625" style="26" customWidth="1"/>
    <col min="13310" max="13310" width="12.140625" style="26" customWidth="1"/>
    <col min="13311" max="13311" width="11.7109375" style="26" customWidth="1"/>
    <col min="13312" max="13312" width="19.7109375" style="26" customWidth="1"/>
    <col min="13313" max="13313" width="9" style="26" customWidth="1"/>
    <col min="13314" max="13314" width="0" style="26" hidden="1" customWidth="1"/>
    <col min="13315" max="13315" width="4.42578125" style="26" customWidth="1"/>
    <col min="13316" max="13316" width="8.140625" style="26" customWidth="1"/>
    <col min="13317" max="13317" width="5" style="26" customWidth="1"/>
    <col min="13318" max="13318" width="26.85546875" style="26" customWidth="1"/>
    <col min="13319" max="13319" width="9.28515625" style="26" bestFit="1" customWidth="1"/>
    <col min="13320" max="13320" width="8.7109375" style="26" customWidth="1"/>
    <col min="13321" max="13321" width="3.28515625" style="26" customWidth="1"/>
    <col min="13322" max="13557" width="9.140625" style="26"/>
    <col min="13558" max="13558" width="4.140625" style="26" customWidth="1"/>
    <col min="13559" max="13559" width="14.85546875" style="26" customWidth="1"/>
    <col min="13560" max="13560" width="9" style="26" customWidth="1"/>
    <col min="13561" max="13561" width="52" style="26" customWidth="1"/>
    <col min="13562" max="13562" width="21.85546875" style="26" customWidth="1"/>
    <col min="13563" max="13563" width="10.85546875" style="26" customWidth="1"/>
    <col min="13564" max="13564" width="10.140625" style="26" customWidth="1"/>
    <col min="13565" max="13565" width="3.140625" style="26" customWidth="1"/>
    <col min="13566" max="13566" width="12.140625" style="26" customWidth="1"/>
    <col min="13567" max="13567" width="11.7109375" style="26" customWidth="1"/>
    <col min="13568" max="13568" width="19.7109375" style="26" customWidth="1"/>
    <col min="13569" max="13569" width="9" style="26" customWidth="1"/>
    <col min="13570" max="13570" width="0" style="26" hidden="1" customWidth="1"/>
    <col min="13571" max="13571" width="4.42578125" style="26" customWidth="1"/>
    <col min="13572" max="13572" width="8.140625" style="26" customWidth="1"/>
    <col min="13573" max="13573" width="5" style="26" customWidth="1"/>
    <col min="13574" max="13574" width="26.85546875" style="26" customWidth="1"/>
    <col min="13575" max="13575" width="9.28515625" style="26" bestFit="1" customWidth="1"/>
    <col min="13576" max="13576" width="8.7109375" style="26" customWidth="1"/>
    <col min="13577" max="13577" width="3.28515625" style="26" customWidth="1"/>
    <col min="13578" max="13813" width="9.140625" style="26"/>
    <col min="13814" max="13814" width="4.140625" style="26" customWidth="1"/>
    <col min="13815" max="13815" width="14.85546875" style="26" customWidth="1"/>
    <col min="13816" max="13816" width="9" style="26" customWidth="1"/>
    <col min="13817" max="13817" width="52" style="26" customWidth="1"/>
    <col min="13818" max="13818" width="21.85546875" style="26" customWidth="1"/>
    <col min="13819" max="13819" width="10.85546875" style="26" customWidth="1"/>
    <col min="13820" max="13820" width="10.140625" style="26" customWidth="1"/>
    <col min="13821" max="13821" width="3.140625" style="26" customWidth="1"/>
    <col min="13822" max="13822" width="12.140625" style="26" customWidth="1"/>
    <col min="13823" max="13823" width="11.7109375" style="26" customWidth="1"/>
    <col min="13824" max="13824" width="19.7109375" style="26" customWidth="1"/>
    <col min="13825" max="13825" width="9" style="26" customWidth="1"/>
    <col min="13826" max="13826" width="0" style="26" hidden="1" customWidth="1"/>
    <col min="13827" max="13827" width="4.42578125" style="26" customWidth="1"/>
    <col min="13828" max="13828" width="8.140625" style="26" customWidth="1"/>
    <col min="13829" max="13829" width="5" style="26" customWidth="1"/>
    <col min="13830" max="13830" width="26.85546875" style="26" customWidth="1"/>
    <col min="13831" max="13831" width="9.28515625" style="26" bestFit="1" customWidth="1"/>
    <col min="13832" max="13832" width="8.7109375" style="26" customWidth="1"/>
    <col min="13833" max="13833" width="3.28515625" style="26" customWidth="1"/>
    <col min="13834" max="14069" width="9.140625" style="26"/>
    <col min="14070" max="14070" width="4.140625" style="26" customWidth="1"/>
    <col min="14071" max="14071" width="14.85546875" style="26" customWidth="1"/>
    <col min="14072" max="14072" width="9" style="26" customWidth="1"/>
    <col min="14073" max="14073" width="52" style="26" customWidth="1"/>
    <col min="14074" max="14074" width="21.85546875" style="26" customWidth="1"/>
    <col min="14075" max="14075" width="10.85546875" style="26" customWidth="1"/>
    <col min="14076" max="14076" width="10.140625" style="26" customWidth="1"/>
    <col min="14077" max="14077" width="3.140625" style="26" customWidth="1"/>
    <col min="14078" max="14078" width="12.140625" style="26" customWidth="1"/>
    <col min="14079" max="14079" width="11.7109375" style="26" customWidth="1"/>
    <col min="14080" max="14080" width="19.7109375" style="26" customWidth="1"/>
    <col min="14081" max="14081" width="9" style="26" customWidth="1"/>
    <col min="14082" max="14082" width="0" style="26" hidden="1" customWidth="1"/>
    <col min="14083" max="14083" width="4.42578125" style="26" customWidth="1"/>
    <col min="14084" max="14084" width="8.140625" style="26" customWidth="1"/>
    <col min="14085" max="14085" width="5" style="26" customWidth="1"/>
    <col min="14086" max="14086" width="26.85546875" style="26" customWidth="1"/>
    <col min="14087" max="14087" width="9.28515625" style="26" bestFit="1" customWidth="1"/>
    <col min="14088" max="14088" width="8.7109375" style="26" customWidth="1"/>
    <col min="14089" max="14089" width="3.28515625" style="26" customWidth="1"/>
    <col min="14090" max="14325" width="9.140625" style="26"/>
    <col min="14326" max="14326" width="4.140625" style="26" customWidth="1"/>
    <col min="14327" max="14327" width="14.85546875" style="26" customWidth="1"/>
    <col min="14328" max="14328" width="9" style="26" customWidth="1"/>
    <col min="14329" max="14329" width="52" style="26" customWidth="1"/>
    <col min="14330" max="14330" width="21.85546875" style="26" customWidth="1"/>
    <col min="14331" max="14331" width="10.85546875" style="26" customWidth="1"/>
    <col min="14332" max="14332" width="10.140625" style="26" customWidth="1"/>
    <col min="14333" max="14333" width="3.140625" style="26" customWidth="1"/>
    <col min="14334" max="14334" width="12.140625" style="26" customWidth="1"/>
    <col min="14335" max="14335" width="11.7109375" style="26" customWidth="1"/>
    <col min="14336" max="14336" width="19.7109375" style="26" customWidth="1"/>
    <col min="14337" max="14337" width="9" style="26" customWidth="1"/>
    <col min="14338" max="14338" width="0" style="26" hidden="1" customWidth="1"/>
    <col min="14339" max="14339" width="4.42578125" style="26" customWidth="1"/>
    <col min="14340" max="14340" width="8.140625" style="26" customWidth="1"/>
    <col min="14341" max="14341" width="5" style="26" customWidth="1"/>
    <col min="14342" max="14342" width="26.85546875" style="26" customWidth="1"/>
    <col min="14343" max="14343" width="9.28515625" style="26" bestFit="1" customWidth="1"/>
    <col min="14344" max="14344" width="8.7109375" style="26" customWidth="1"/>
    <col min="14345" max="14345" width="3.28515625" style="26" customWidth="1"/>
    <col min="14346" max="14581" width="9.140625" style="26"/>
    <col min="14582" max="14582" width="4.140625" style="26" customWidth="1"/>
    <col min="14583" max="14583" width="14.85546875" style="26" customWidth="1"/>
    <col min="14584" max="14584" width="9" style="26" customWidth="1"/>
    <col min="14585" max="14585" width="52" style="26" customWidth="1"/>
    <col min="14586" max="14586" width="21.85546875" style="26" customWidth="1"/>
    <col min="14587" max="14587" width="10.85546875" style="26" customWidth="1"/>
    <col min="14588" max="14588" width="10.140625" style="26" customWidth="1"/>
    <col min="14589" max="14589" width="3.140625" style="26" customWidth="1"/>
    <col min="14590" max="14590" width="12.140625" style="26" customWidth="1"/>
    <col min="14591" max="14591" width="11.7109375" style="26" customWidth="1"/>
    <col min="14592" max="14592" width="19.7109375" style="26" customWidth="1"/>
    <col min="14593" max="14593" width="9" style="26" customWidth="1"/>
    <col min="14594" max="14594" width="0" style="26" hidden="1" customWidth="1"/>
    <col min="14595" max="14595" width="4.42578125" style="26" customWidth="1"/>
    <col min="14596" max="14596" width="8.140625" style="26" customWidth="1"/>
    <col min="14597" max="14597" width="5" style="26" customWidth="1"/>
    <col min="14598" max="14598" width="26.85546875" style="26" customWidth="1"/>
    <col min="14599" max="14599" width="9.28515625" style="26" bestFit="1" customWidth="1"/>
    <col min="14600" max="14600" width="8.7109375" style="26" customWidth="1"/>
    <col min="14601" max="14601" width="3.28515625" style="26" customWidth="1"/>
    <col min="14602" max="14837" width="9.140625" style="26"/>
    <col min="14838" max="14838" width="4.140625" style="26" customWidth="1"/>
    <col min="14839" max="14839" width="14.85546875" style="26" customWidth="1"/>
    <col min="14840" max="14840" width="9" style="26" customWidth="1"/>
    <col min="14841" max="14841" width="52" style="26" customWidth="1"/>
    <col min="14842" max="14842" width="21.85546875" style="26" customWidth="1"/>
    <col min="14843" max="14843" width="10.85546875" style="26" customWidth="1"/>
    <col min="14844" max="14844" width="10.140625" style="26" customWidth="1"/>
    <col min="14845" max="14845" width="3.140625" style="26" customWidth="1"/>
    <col min="14846" max="14846" width="12.140625" style="26" customWidth="1"/>
    <col min="14847" max="14847" width="11.7109375" style="26" customWidth="1"/>
    <col min="14848" max="14848" width="19.7109375" style="26" customWidth="1"/>
    <col min="14849" max="14849" width="9" style="26" customWidth="1"/>
    <col min="14850" max="14850" width="0" style="26" hidden="1" customWidth="1"/>
    <col min="14851" max="14851" width="4.42578125" style="26" customWidth="1"/>
    <col min="14852" max="14852" width="8.140625" style="26" customWidth="1"/>
    <col min="14853" max="14853" width="5" style="26" customWidth="1"/>
    <col min="14854" max="14854" width="26.85546875" style="26" customWidth="1"/>
    <col min="14855" max="14855" width="9.28515625" style="26" bestFit="1" customWidth="1"/>
    <col min="14856" max="14856" width="8.7109375" style="26" customWidth="1"/>
    <col min="14857" max="14857" width="3.28515625" style="26" customWidth="1"/>
    <col min="14858" max="15093" width="9.140625" style="26"/>
    <col min="15094" max="15094" width="4.140625" style="26" customWidth="1"/>
    <col min="15095" max="15095" width="14.85546875" style="26" customWidth="1"/>
    <col min="15096" max="15096" width="9" style="26" customWidth="1"/>
    <col min="15097" max="15097" width="52" style="26" customWidth="1"/>
    <col min="15098" max="15098" width="21.85546875" style="26" customWidth="1"/>
    <col min="15099" max="15099" width="10.85546875" style="26" customWidth="1"/>
    <col min="15100" max="15100" width="10.140625" style="26" customWidth="1"/>
    <col min="15101" max="15101" width="3.140625" style="26" customWidth="1"/>
    <col min="15102" max="15102" width="12.140625" style="26" customWidth="1"/>
    <col min="15103" max="15103" width="11.7109375" style="26" customWidth="1"/>
    <col min="15104" max="15104" width="19.7109375" style="26" customWidth="1"/>
    <col min="15105" max="15105" width="9" style="26" customWidth="1"/>
    <col min="15106" max="15106" width="0" style="26" hidden="1" customWidth="1"/>
    <col min="15107" max="15107" width="4.42578125" style="26" customWidth="1"/>
    <col min="15108" max="15108" width="8.140625" style="26" customWidth="1"/>
    <col min="15109" max="15109" width="5" style="26" customWidth="1"/>
    <col min="15110" max="15110" width="26.85546875" style="26" customWidth="1"/>
    <col min="15111" max="15111" width="9.28515625" style="26" bestFit="1" customWidth="1"/>
    <col min="15112" max="15112" width="8.7109375" style="26" customWidth="1"/>
    <col min="15113" max="15113" width="3.28515625" style="26" customWidth="1"/>
    <col min="15114" max="15349" width="9.140625" style="26"/>
    <col min="15350" max="15350" width="4.140625" style="26" customWidth="1"/>
    <col min="15351" max="15351" width="14.85546875" style="26" customWidth="1"/>
    <col min="15352" max="15352" width="9" style="26" customWidth="1"/>
    <col min="15353" max="15353" width="52" style="26" customWidth="1"/>
    <col min="15354" max="15354" width="21.85546875" style="26" customWidth="1"/>
    <col min="15355" max="15355" width="10.85546875" style="26" customWidth="1"/>
    <col min="15356" max="15356" width="10.140625" style="26" customWidth="1"/>
    <col min="15357" max="15357" width="3.140625" style="26" customWidth="1"/>
    <col min="15358" max="15358" width="12.140625" style="26" customWidth="1"/>
    <col min="15359" max="15359" width="11.7109375" style="26" customWidth="1"/>
    <col min="15360" max="15360" width="19.7109375" style="26" customWidth="1"/>
    <col min="15361" max="15361" width="9" style="26" customWidth="1"/>
    <col min="15362" max="15362" width="0" style="26" hidden="1" customWidth="1"/>
    <col min="15363" max="15363" width="4.42578125" style="26" customWidth="1"/>
    <col min="15364" max="15364" width="8.140625" style="26" customWidth="1"/>
    <col min="15365" max="15365" width="5" style="26" customWidth="1"/>
    <col min="15366" max="15366" width="26.85546875" style="26" customWidth="1"/>
    <col min="15367" max="15367" width="9.28515625" style="26" bestFit="1" customWidth="1"/>
    <col min="15368" max="15368" width="8.7109375" style="26" customWidth="1"/>
    <col min="15369" max="15369" width="3.28515625" style="26" customWidth="1"/>
    <col min="15370" max="15605" width="9.140625" style="26"/>
    <col min="15606" max="15606" width="4.140625" style="26" customWidth="1"/>
    <col min="15607" max="15607" width="14.85546875" style="26" customWidth="1"/>
    <col min="15608" max="15608" width="9" style="26" customWidth="1"/>
    <col min="15609" max="15609" width="52" style="26" customWidth="1"/>
    <col min="15610" max="15610" width="21.85546875" style="26" customWidth="1"/>
    <col min="15611" max="15611" width="10.85546875" style="26" customWidth="1"/>
    <col min="15612" max="15612" width="10.140625" style="26" customWidth="1"/>
    <col min="15613" max="15613" width="3.140625" style="26" customWidth="1"/>
    <col min="15614" max="15614" width="12.140625" style="26" customWidth="1"/>
    <col min="15615" max="15615" width="11.7109375" style="26" customWidth="1"/>
    <col min="15616" max="15616" width="19.7109375" style="26" customWidth="1"/>
    <col min="15617" max="15617" width="9" style="26" customWidth="1"/>
    <col min="15618" max="15618" width="0" style="26" hidden="1" customWidth="1"/>
    <col min="15619" max="15619" width="4.42578125" style="26" customWidth="1"/>
    <col min="15620" max="15620" width="8.140625" style="26" customWidth="1"/>
    <col min="15621" max="15621" width="5" style="26" customWidth="1"/>
    <col min="15622" max="15622" width="26.85546875" style="26" customWidth="1"/>
    <col min="15623" max="15623" width="9.28515625" style="26" bestFit="1" customWidth="1"/>
    <col min="15624" max="15624" width="8.7109375" style="26" customWidth="1"/>
    <col min="15625" max="15625" width="3.28515625" style="26" customWidth="1"/>
    <col min="15626" max="15861" width="9.140625" style="26"/>
    <col min="15862" max="15862" width="4.140625" style="26" customWidth="1"/>
    <col min="15863" max="15863" width="14.85546875" style="26" customWidth="1"/>
    <col min="15864" max="15864" width="9" style="26" customWidth="1"/>
    <col min="15865" max="15865" width="52" style="26" customWidth="1"/>
    <col min="15866" max="15866" width="21.85546875" style="26" customWidth="1"/>
    <col min="15867" max="15867" width="10.85546875" style="26" customWidth="1"/>
    <col min="15868" max="15868" width="10.140625" style="26" customWidth="1"/>
    <col min="15869" max="15869" width="3.140625" style="26" customWidth="1"/>
    <col min="15870" max="15870" width="12.140625" style="26" customWidth="1"/>
    <col min="15871" max="15871" width="11.7109375" style="26" customWidth="1"/>
    <col min="15872" max="15872" width="19.7109375" style="26" customWidth="1"/>
    <col min="15873" max="15873" width="9" style="26" customWidth="1"/>
    <col min="15874" max="15874" width="0" style="26" hidden="1" customWidth="1"/>
    <col min="15875" max="15875" width="4.42578125" style="26" customWidth="1"/>
    <col min="15876" max="15876" width="8.140625" style="26" customWidth="1"/>
    <col min="15877" max="15877" width="5" style="26" customWidth="1"/>
    <col min="15878" max="15878" width="26.85546875" style="26" customWidth="1"/>
    <col min="15879" max="15879" width="9.28515625" style="26" bestFit="1" customWidth="1"/>
    <col min="15880" max="15880" width="8.7109375" style="26" customWidth="1"/>
    <col min="15881" max="15881" width="3.28515625" style="26" customWidth="1"/>
    <col min="15882" max="16117" width="9.140625" style="26"/>
    <col min="16118" max="16118" width="4.140625" style="26" customWidth="1"/>
    <col min="16119" max="16119" width="14.85546875" style="26" customWidth="1"/>
    <col min="16120" max="16120" width="9" style="26" customWidth="1"/>
    <col min="16121" max="16121" width="52" style="26" customWidth="1"/>
    <col min="16122" max="16122" width="21.85546875" style="26" customWidth="1"/>
    <col min="16123" max="16123" width="10.85546875" style="26" customWidth="1"/>
    <col min="16124" max="16124" width="10.140625" style="26" customWidth="1"/>
    <col min="16125" max="16125" width="3.140625" style="26" customWidth="1"/>
    <col min="16126" max="16126" width="12.140625" style="26" customWidth="1"/>
    <col min="16127" max="16127" width="11.7109375" style="26" customWidth="1"/>
    <col min="16128" max="16128" width="19.7109375" style="26" customWidth="1"/>
    <col min="16129" max="16129" width="9" style="26" customWidth="1"/>
    <col min="16130" max="16130" width="0" style="26" hidden="1" customWidth="1"/>
    <col min="16131" max="16131" width="4.42578125" style="26" customWidth="1"/>
    <col min="16132" max="16132" width="8.140625" style="26" customWidth="1"/>
    <col min="16133" max="16133" width="5" style="26" customWidth="1"/>
    <col min="16134" max="16134" width="26.85546875" style="26" customWidth="1"/>
    <col min="16135" max="16135" width="9.28515625" style="26" bestFit="1" customWidth="1"/>
    <col min="16136" max="16136" width="8.7109375" style="26" customWidth="1"/>
    <col min="16137" max="16137" width="3.28515625" style="26" customWidth="1"/>
    <col min="16138" max="16384" width="9.140625" style="26"/>
  </cols>
  <sheetData>
    <row r="1" spans="1:10" s="27" customFormat="1" ht="13.5" customHeight="1">
      <c r="A1" s="18" t="s">
        <v>11</v>
      </c>
      <c r="B1" s="19" t="s">
        <v>12</v>
      </c>
      <c r="C1" s="20" t="s">
        <v>13</v>
      </c>
      <c r="D1" s="21" t="s">
        <v>14</v>
      </c>
      <c r="E1" s="21" t="s">
        <v>15</v>
      </c>
      <c r="F1" s="22" t="s">
        <v>17</v>
      </c>
      <c r="G1" s="23" t="s">
        <v>18</v>
      </c>
      <c r="H1" s="24" t="s">
        <v>0</v>
      </c>
      <c r="I1" s="25" t="s">
        <v>16</v>
      </c>
      <c r="J1" s="26"/>
    </row>
    <row r="2" spans="1:10" s="36" customFormat="1">
      <c r="A2" s="28">
        <v>1</v>
      </c>
      <c r="B2" s="29">
        <v>39173</v>
      </c>
      <c r="C2" s="30"/>
      <c r="D2" s="31" t="s">
        <v>19</v>
      </c>
      <c r="E2" s="31"/>
      <c r="F2" s="32"/>
      <c r="G2" s="33">
        <v>5000</v>
      </c>
      <c r="H2" s="34" t="s">
        <v>0</v>
      </c>
      <c r="I2" s="35">
        <f>G2-F2</f>
        <v>5000</v>
      </c>
    </row>
    <row r="3" spans="1:10" s="44" customFormat="1">
      <c r="A3" s="37">
        <v>2</v>
      </c>
      <c r="B3" s="38">
        <v>39175</v>
      </c>
      <c r="C3" s="39"/>
      <c r="D3" s="40" t="s">
        <v>20</v>
      </c>
      <c r="E3" s="40" t="s">
        <v>23</v>
      </c>
      <c r="F3" s="41">
        <v>-20</v>
      </c>
      <c r="G3" s="41"/>
      <c r="H3" s="42"/>
      <c r="I3" s="43">
        <f>I2 + F3 + G3</f>
        <v>4980</v>
      </c>
      <c r="J3" s="26"/>
    </row>
    <row r="4" spans="1:10" s="44" customFormat="1">
      <c r="A4" s="37">
        <v>3</v>
      </c>
      <c r="B4" s="38">
        <v>39182</v>
      </c>
      <c r="C4" s="39"/>
      <c r="D4" s="40" t="s">
        <v>21</v>
      </c>
      <c r="E4" s="40" t="s">
        <v>24</v>
      </c>
      <c r="F4" s="41">
        <v>-1245</v>
      </c>
      <c r="G4" s="41"/>
      <c r="H4" s="42"/>
      <c r="I4" s="43">
        <f t="shared" ref="I4:I5" si="0">I3 + F4 + G4</f>
        <v>3735</v>
      </c>
      <c r="J4" s="26"/>
    </row>
    <row r="5" spans="1:10" s="44" customFormat="1">
      <c r="A5" s="37">
        <v>4</v>
      </c>
      <c r="B5" s="38">
        <v>39185</v>
      </c>
      <c r="C5" s="39"/>
      <c r="D5" s="40"/>
      <c r="E5" s="40" t="s">
        <v>22</v>
      </c>
      <c r="F5" s="45"/>
      <c r="G5" s="41">
        <v>1834.69</v>
      </c>
      <c r="H5" s="42"/>
      <c r="I5" s="43">
        <f t="shared" si="0"/>
        <v>5569.6900000000005</v>
      </c>
      <c r="J5" s="26"/>
    </row>
    <row r="6" spans="1:10" s="44" customFormat="1">
      <c r="A6" s="37"/>
      <c r="B6" s="38"/>
      <c r="C6" s="39"/>
      <c r="D6" s="46"/>
      <c r="E6" s="46"/>
      <c r="F6" s="45"/>
      <c r="G6" s="41"/>
      <c r="H6" s="42"/>
      <c r="I6" s="43"/>
      <c r="J6" s="26"/>
    </row>
    <row r="7" spans="1:10" s="44" customFormat="1">
      <c r="A7" s="37"/>
      <c r="B7" s="38"/>
      <c r="C7" s="39"/>
      <c r="D7" s="46"/>
      <c r="E7" s="46"/>
      <c r="F7" s="45"/>
      <c r="G7" s="41"/>
      <c r="H7" s="42"/>
      <c r="I7" s="43"/>
      <c r="J7" s="26"/>
    </row>
    <row r="8" spans="1:10" s="44" customFormat="1">
      <c r="A8" s="37"/>
      <c r="B8" s="38"/>
      <c r="C8" s="39"/>
      <c r="D8" s="46"/>
      <c r="E8" s="46"/>
      <c r="F8" s="45"/>
      <c r="G8" s="41"/>
      <c r="H8" s="42"/>
      <c r="I8" s="43"/>
      <c r="J8" s="26"/>
    </row>
    <row r="9" spans="1:10" s="44" customFormat="1">
      <c r="A9" s="37"/>
      <c r="B9" s="38"/>
      <c r="C9" s="39"/>
      <c r="D9" s="46"/>
      <c r="E9" s="46"/>
      <c r="F9" s="45"/>
      <c r="G9" s="41"/>
      <c r="H9" s="42"/>
      <c r="I9" s="43"/>
      <c r="J9" s="26"/>
    </row>
    <row r="10" spans="1:10" s="44" customFormat="1">
      <c r="A10" s="37"/>
      <c r="B10" s="38"/>
      <c r="C10" s="39"/>
      <c r="D10" s="46"/>
      <c r="E10" s="46"/>
      <c r="F10" s="45"/>
      <c r="G10" s="41"/>
      <c r="H10" s="42"/>
      <c r="I10" s="43"/>
      <c r="J10" s="26"/>
    </row>
    <row r="11" spans="1:10" s="44" customFormat="1">
      <c r="A11" s="37"/>
      <c r="B11" s="38"/>
      <c r="C11" s="39"/>
      <c r="D11" s="46"/>
      <c r="E11" s="46"/>
      <c r="F11" s="45"/>
      <c r="G11" s="41"/>
      <c r="H11" s="42"/>
      <c r="I11" s="43"/>
      <c r="J11" s="26"/>
    </row>
    <row r="12" spans="1:10" s="44" customFormat="1">
      <c r="A12" s="37"/>
      <c r="B12" s="38"/>
      <c r="C12" s="39"/>
      <c r="D12" s="46"/>
      <c r="E12" s="46"/>
      <c r="F12" s="45"/>
      <c r="G12" s="41"/>
      <c r="H12" s="42"/>
      <c r="I12" s="43"/>
      <c r="J12" s="26"/>
    </row>
    <row r="13" spans="1:10" s="44" customFormat="1">
      <c r="A13" s="37"/>
      <c r="B13" s="38"/>
      <c r="C13" s="39"/>
      <c r="D13" s="46"/>
      <c r="E13" s="46"/>
      <c r="F13" s="45"/>
      <c r="G13" s="41"/>
      <c r="H13" s="42"/>
      <c r="I13" s="43"/>
      <c r="J13" s="26"/>
    </row>
    <row r="14" spans="1:10" s="44" customFormat="1">
      <c r="A14" s="37"/>
      <c r="B14" s="38"/>
      <c r="C14" s="39"/>
      <c r="D14" s="46"/>
      <c r="E14" s="46"/>
      <c r="F14" s="45"/>
      <c r="G14" s="41"/>
      <c r="H14" s="42"/>
      <c r="I14" s="43"/>
      <c r="J14" s="26"/>
    </row>
    <row r="15" spans="1:10" s="44" customFormat="1">
      <c r="A15" s="37"/>
      <c r="B15" s="38"/>
      <c r="C15" s="39"/>
      <c r="D15" s="46"/>
      <c r="E15" s="46"/>
      <c r="F15" s="45"/>
      <c r="G15" s="41"/>
      <c r="H15" s="42"/>
      <c r="I15" s="43"/>
      <c r="J15" s="26"/>
    </row>
    <row r="16" spans="1:10" s="44" customFormat="1">
      <c r="A16" s="37"/>
      <c r="B16" s="38"/>
      <c r="C16" s="39"/>
      <c r="D16" s="46"/>
      <c r="E16" s="46"/>
      <c r="F16" s="45"/>
      <c r="G16" s="41"/>
      <c r="H16" s="42"/>
      <c r="I16" s="43"/>
      <c r="J16" s="26"/>
    </row>
    <row r="17" spans="1:10" s="44" customFormat="1">
      <c r="A17" s="37"/>
      <c r="B17" s="38"/>
      <c r="C17" s="39"/>
      <c r="D17" s="46"/>
      <c r="E17" s="46"/>
      <c r="F17" s="45"/>
      <c r="G17" s="41"/>
      <c r="H17" s="42"/>
      <c r="I17" s="43"/>
      <c r="J17" s="26"/>
    </row>
    <row r="18" spans="1:10" s="44" customFormat="1">
      <c r="A18" s="37"/>
      <c r="B18" s="38"/>
      <c r="C18" s="39"/>
      <c r="D18" s="46"/>
      <c r="E18" s="46"/>
      <c r="F18" s="45"/>
      <c r="G18" s="41"/>
      <c r="H18" s="42"/>
      <c r="I18" s="43"/>
      <c r="J18" s="26"/>
    </row>
    <row r="19" spans="1:10" s="44" customFormat="1">
      <c r="A19" s="37"/>
      <c r="B19" s="38"/>
      <c r="C19" s="39"/>
      <c r="D19" s="46"/>
      <c r="E19" s="46"/>
      <c r="F19" s="45"/>
      <c r="G19" s="41"/>
      <c r="H19" s="42"/>
      <c r="I19" s="43"/>
      <c r="J19" s="26"/>
    </row>
    <row r="20" spans="1:10" s="44" customFormat="1">
      <c r="A20" s="37"/>
      <c r="B20" s="38"/>
      <c r="C20" s="39"/>
      <c r="D20" s="46"/>
      <c r="E20" s="46"/>
      <c r="F20" s="45"/>
      <c r="G20" s="41"/>
      <c r="H20" s="42"/>
      <c r="I20" s="43"/>
      <c r="J20" s="26"/>
    </row>
  </sheetData>
  <conditionalFormatting sqref="A1:I238">
    <cfRule type="expression" dxfId="0" priority="1" stopIfTrue="1">
      <formula>MOD(ROW(), 2)</formula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ignoredErrors>
    <ignoredError sqref="I2:I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B11"/>
  <sheetViews>
    <sheetView workbookViewId="0">
      <selection activeCell="A5" sqref="A5"/>
    </sheetView>
  </sheetViews>
  <sheetFormatPr defaultRowHeight="12.75"/>
  <cols>
    <col min="1" max="1" width="17" bestFit="1" customWidth="1"/>
    <col min="2" max="2" width="12.42578125" bestFit="1" customWidth="1"/>
    <col min="4" max="4" width="10" bestFit="1" customWidth="1"/>
  </cols>
  <sheetData>
    <row r="1" spans="1:2">
      <c r="A1" s="49" t="s">
        <v>27</v>
      </c>
      <c r="B1">
        <v>8</v>
      </c>
    </row>
    <row r="2" spans="1:2">
      <c r="A2" s="49" t="s">
        <v>28</v>
      </c>
      <c r="B2">
        <f ca="1">INT(RAND() * (10 ^ B1 - 10 ^ (B1 - 1)) + 10 ^ (B1 - 1))</f>
        <v>27786139</v>
      </c>
    </row>
    <row r="4" spans="1:2">
      <c r="A4" s="49" t="s">
        <v>29</v>
      </c>
      <c r="B4" t="str">
        <f ca="1">CHOOSE(INT(RAND() * (26) + 1), "A", "B", "C", "D", "E", "F", "G", "H", "I", "J", "K", "L", "M", "N", "O", "P", "Q", "R", "S", "T", "U", "V", "W", "X", "Y", "Z")</f>
        <v>H</v>
      </c>
    </row>
    <row r="11" spans="1:2">
      <c r="A11" t="str">
        <f>IF(B11="Z", TRUE, "")</f>
        <v/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B26"/>
  <sheetViews>
    <sheetView workbookViewId="0">
      <selection activeCell="A4" sqref="A4"/>
    </sheetView>
  </sheetViews>
  <sheetFormatPr defaultRowHeight="12.75"/>
  <cols>
    <col min="1" max="1" width="11.85546875" bestFit="1" customWidth="1"/>
    <col min="2" max="2" width="14.140625" bestFit="1" customWidth="1"/>
  </cols>
  <sheetData>
    <row r="1" spans="1:2" ht="25.5">
      <c r="A1" s="48" t="s">
        <v>25</v>
      </c>
      <c r="B1" s="48" t="s">
        <v>26</v>
      </c>
    </row>
    <row r="2" spans="1:2">
      <c r="A2" s="1">
        <v>1</v>
      </c>
      <c r="B2" s="1">
        <f t="shared" ref="B2:B26" ca="1" si="0">RAND()</f>
        <v>0.57259513866026701</v>
      </c>
    </row>
    <row r="3" spans="1:2">
      <c r="A3" s="1">
        <v>14</v>
      </c>
      <c r="B3" s="1">
        <f t="shared" ca="1" si="0"/>
        <v>0.12799680079193898</v>
      </c>
    </row>
    <row r="4" spans="1:2">
      <c r="A4" s="1">
        <v>20</v>
      </c>
      <c r="B4" s="1">
        <f t="shared" ca="1" si="0"/>
        <v>0.59108838548804421</v>
      </c>
    </row>
    <row r="5" spans="1:2">
      <c r="A5" s="1">
        <v>5</v>
      </c>
      <c r="B5" s="1">
        <f t="shared" ca="1" si="0"/>
        <v>0.7701210128853182</v>
      </c>
    </row>
    <row r="6" spans="1:2">
      <c r="A6" s="1">
        <v>19</v>
      </c>
      <c r="B6" s="1">
        <f t="shared" ca="1" si="0"/>
        <v>0.37869979487765537</v>
      </c>
    </row>
    <row r="7" spans="1:2">
      <c r="A7" s="1">
        <v>4</v>
      </c>
      <c r="B7" s="1">
        <f t="shared" ca="1" si="0"/>
        <v>0.93051259779123141</v>
      </c>
    </row>
    <row r="8" spans="1:2">
      <c r="A8" s="1">
        <v>21</v>
      </c>
      <c r="B8" s="1">
        <f t="shared" ca="1" si="0"/>
        <v>0.37125853151273214</v>
      </c>
    </row>
    <row r="9" spans="1:2">
      <c r="A9" s="1">
        <v>10</v>
      </c>
      <c r="B9" s="1">
        <f t="shared" ca="1" si="0"/>
        <v>3.4218176549329682E-2</v>
      </c>
    </row>
    <row r="10" spans="1:2">
      <c r="A10" s="1">
        <v>11</v>
      </c>
      <c r="B10" s="1">
        <f t="shared" ca="1" si="0"/>
        <v>8.1586967823490397E-2</v>
      </c>
    </row>
    <row r="11" spans="1:2">
      <c r="A11" s="1">
        <v>25</v>
      </c>
      <c r="B11" s="1">
        <f t="shared" ca="1" si="0"/>
        <v>3.7439875911482901E-2</v>
      </c>
    </row>
    <row r="12" spans="1:2">
      <c r="A12" s="1">
        <v>24</v>
      </c>
      <c r="B12" s="1">
        <f t="shared" ca="1" si="0"/>
        <v>0.85529832007249151</v>
      </c>
    </row>
    <row r="13" spans="1:2">
      <c r="A13" s="1">
        <v>13</v>
      </c>
      <c r="B13" s="1">
        <f t="shared" ca="1" si="0"/>
        <v>0.46325654801932115</v>
      </c>
    </row>
    <row r="14" spans="1:2">
      <c r="A14" s="1">
        <v>16</v>
      </c>
      <c r="B14" s="1">
        <f t="shared" ca="1" si="0"/>
        <v>0.6807955085027837</v>
      </c>
    </row>
    <row r="15" spans="1:2">
      <c r="A15" s="1">
        <v>18</v>
      </c>
      <c r="B15" s="1">
        <f t="shared" ca="1" si="0"/>
        <v>1.3046514833746414E-2</v>
      </c>
    </row>
    <row r="16" spans="1:2">
      <c r="A16" s="1">
        <v>2</v>
      </c>
      <c r="B16" s="1">
        <f t="shared" ca="1" si="0"/>
        <v>0.2703195261860476</v>
      </c>
    </row>
    <row r="17" spans="1:2">
      <c r="A17" s="1">
        <v>6</v>
      </c>
      <c r="B17" s="1">
        <f t="shared" ca="1" si="0"/>
        <v>0.53057606935436796</v>
      </c>
    </row>
    <row r="18" spans="1:2">
      <c r="A18" s="1">
        <v>15</v>
      </c>
      <c r="B18" s="1">
        <f t="shared" ca="1" si="0"/>
        <v>0.11384002878187527</v>
      </c>
    </row>
    <row r="19" spans="1:2">
      <c r="A19" s="1">
        <v>8</v>
      </c>
      <c r="B19" s="1">
        <f t="shared" ca="1" si="0"/>
        <v>0.65532716153154658</v>
      </c>
    </row>
    <row r="20" spans="1:2">
      <c r="A20" s="1">
        <v>7</v>
      </c>
      <c r="B20" s="1">
        <f t="shared" ca="1" si="0"/>
        <v>0.59865076457123045</v>
      </c>
    </row>
    <row r="21" spans="1:2">
      <c r="A21" s="1">
        <v>23</v>
      </c>
      <c r="B21" s="1">
        <f t="shared" ca="1" si="0"/>
        <v>0.94670999729976568</v>
      </c>
    </row>
    <row r="22" spans="1:2">
      <c r="A22" s="1">
        <v>17</v>
      </c>
      <c r="B22" s="1">
        <f t="shared" ca="1" si="0"/>
        <v>0.65517400051252705</v>
      </c>
    </row>
    <row r="23" spans="1:2">
      <c r="A23" s="1">
        <v>3</v>
      </c>
      <c r="B23" s="1">
        <f t="shared" ca="1" si="0"/>
        <v>1.863729336278741E-2</v>
      </c>
    </row>
    <row r="24" spans="1:2">
      <c r="A24" s="1">
        <v>22</v>
      </c>
      <c r="B24" s="1">
        <f t="shared" ca="1" si="0"/>
        <v>0.47126652488306209</v>
      </c>
    </row>
    <row r="25" spans="1:2">
      <c r="A25" s="1">
        <v>9</v>
      </c>
      <c r="B25" s="1">
        <f t="shared" ca="1" si="0"/>
        <v>0.15200014343340573</v>
      </c>
    </row>
    <row r="26" spans="1:2">
      <c r="A26" s="1">
        <v>12</v>
      </c>
      <c r="B26" s="1">
        <f t="shared" ca="1" si="0"/>
        <v>0.82558200479451127</v>
      </c>
    </row>
  </sheetData>
  <sortState ref="A2:B26">
    <sortCondition ref="B2:B26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6</vt:i4>
      </vt:variant>
    </vt:vector>
  </HeadingPairs>
  <TitlesOfParts>
    <vt:vector size="10" baseType="lpstr">
      <vt:lpstr>Amortyzacja</vt:lpstr>
      <vt:lpstr>Rejestr</vt:lpstr>
      <vt:lpstr>LOS()</vt:lpstr>
      <vt:lpstr>Sortowanie losowe</vt:lpstr>
      <vt:lpstr>Kapitał</vt:lpstr>
      <vt:lpstr>Kwota</vt:lpstr>
      <vt:lpstr>Miesiące</vt:lpstr>
      <vt:lpstr>Oprocentowanie</vt:lpstr>
      <vt:lpstr>PoleWyboru</vt:lpstr>
      <vt:lpstr>Rejestr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1995-06-12T20:18:38Z</dcterms:created>
  <dcterms:modified xsi:type="dcterms:W3CDTF">2008-07-21T21:03:53Z</dcterms:modified>
</cp:coreProperties>
</file>