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 activeTab="1"/>
  </bookViews>
  <sheets>
    <sheet name="Arkusz1" sheetId="1" r:id="rId1"/>
    <sheet name="Arkusz2" sheetId="4" r:id="rId2"/>
  </sheets>
  <calcPr calcId="124519"/>
</workbook>
</file>

<file path=xl/calcChain.xml><?xml version="1.0" encoding="utf-8"?>
<calcChain xmlns="http://schemas.openxmlformats.org/spreadsheetml/2006/main">
  <c r="C364" i="4"/>
  <c r="C365"/>
  <c r="C366"/>
  <c r="C367"/>
  <c r="C368"/>
  <c r="C369"/>
  <c r="C370"/>
  <c r="C371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F11"/>
  <c r="E5"/>
  <c r="E4"/>
  <c r="D12" l="1"/>
  <c r="E12" s="1"/>
  <c r="F12" s="1"/>
  <c r="D13" l="1"/>
  <c r="E13" s="1"/>
  <c r="F13" s="1"/>
  <c r="D14" l="1"/>
  <c r="E14" s="1"/>
  <c r="F14" s="1"/>
  <c r="D15" l="1"/>
  <c r="E15" s="1"/>
  <c r="F15" s="1"/>
  <c r="D16" l="1"/>
  <c r="E16" s="1"/>
  <c r="F16" s="1"/>
  <c r="D17" l="1"/>
  <c r="E17" s="1"/>
  <c r="F17" s="1"/>
  <c r="D18" l="1"/>
  <c r="E18" s="1"/>
  <c r="F18" s="1"/>
  <c r="D19" l="1"/>
  <c r="E19" s="1"/>
  <c r="F19" s="1"/>
  <c r="D20" l="1"/>
  <c r="E20" s="1"/>
  <c r="F20" s="1"/>
  <c r="D21" l="1"/>
  <c r="E21" s="1"/>
  <c r="F21" s="1"/>
  <c r="D22" l="1"/>
  <c r="E22" s="1"/>
  <c r="F22" s="1"/>
  <c r="D23" l="1"/>
  <c r="E23" s="1"/>
  <c r="F23" s="1"/>
  <c r="D24" l="1"/>
  <c r="E24" s="1"/>
  <c r="F24" s="1"/>
  <c r="D25" l="1"/>
  <c r="E25" s="1"/>
  <c r="F25" s="1"/>
  <c r="D26" l="1"/>
  <c r="E26" s="1"/>
  <c r="F26" s="1"/>
  <c r="D27" l="1"/>
  <c r="E27" s="1"/>
  <c r="F27" s="1"/>
  <c r="D28" l="1"/>
  <c r="E28" s="1"/>
  <c r="F28" s="1"/>
  <c r="D29" l="1"/>
  <c r="E29" s="1"/>
  <c r="F29" s="1"/>
  <c r="D30" l="1"/>
  <c r="E30" s="1"/>
  <c r="F30" s="1"/>
  <c r="D31" l="1"/>
  <c r="E31" s="1"/>
  <c r="F31" s="1"/>
  <c r="D32" l="1"/>
  <c r="E32" s="1"/>
  <c r="F32" s="1"/>
  <c r="D33" l="1"/>
  <c r="E33" s="1"/>
  <c r="F33" s="1"/>
  <c r="D34" l="1"/>
  <c r="E34" s="1"/>
  <c r="F34" s="1"/>
  <c r="D35" l="1"/>
  <c r="E35" s="1"/>
  <c r="F35" s="1"/>
  <c r="D36" l="1"/>
  <c r="E36" s="1"/>
  <c r="F36" s="1"/>
  <c r="D37" l="1"/>
  <c r="E37" s="1"/>
  <c r="F37" s="1"/>
  <c r="D38" l="1"/>
  <c r="E38" s="1"/>
  <c r="F38" s="1"/>
  <c r="D39" l="1"/>
  <c r="E39" s="1"/>
  <c r="F39" s="1"/>
  <c r="D40" l="1"/>
  <c r="E40" s="1"/>
  <c r="F40" s="1"/>
  <c r="D41" s="1"/>
  <c r="E41" s="1"/>
  <c r="F41" s="1"/>
  <c r="D42" s="1"/>
  <c r="E42" s="1"/>
  <c r="F42" s="1"/>
  <c r="D43" s="1"/>
  <c r="E43" s="1"/>
  <c r="F43" s="1"/>
  <c r="D44" s="1"/>
  <c r="E44" s="1"/>
  <c r="F44" s="1"/>
  <c r="D45" s="1"/>
  <c r="E45" s="1"/>
  <c r="F45" s="1"/>
  <c r="D7" i="1"/>
  <c r="D8"/>
  <c r="D9" s="1"/>
  <c r="C11"/>
  <c r="D11"/>
  <c r="B11"/>
  <c r="B8"/>
  <c r="B7"/>
  <c r="C6"/>
  <c r="C7" s="1"/>
  <c r="C8" l="1"/>
  <c r="C9" s="1"/>
  <c r="D46" i="4"/>
  <c r="E46" s="1"/>
  <c r="F46" s="1"/>
  <c r="D47" s="1"/>
  <c r="E47" s="1"/>
  <c r="F47" s="1"/>
  <c r="D48" s="1"/>
  <c r="E48" s="1"/>
  <c r="F48" s="1"/>
  <c r="D49" s="1"/>
  <c r="E49" s="1"/>
  <c r="F49" s="1"/>
  <c r="D50" s="1"/>
  <c r="E50" s="1"/>
  <c r="F50" s="1"/>
  <c r="D51" s="1"/>
  <c r="E51" s="1"/>
  <c r="F51" s="1"/>
  <c r="D52" s="1"/>
  <c r="E52" s="1"/>
  <c r="F52" s="1"/>
  <c r="D53" s="1"/>
  <c r="E53" s="1"/>
  <c r="F53" s="1"/>
  <c r="D54" s="1"/>
  <c r="E54" s="1"/>
  <c r="F54" s="1"/>
  <c r="D55" s="1"/>
  <c r="E55" s="1"/>
  <c r="F55" s="1"/>
  <c r="D56" s="1"/>
  <c r="E56" s="1"/>
  <c r="F56" s="1"/>
  <c r="D57" s="1"/>
  <c r="E57" s="1"/>
  <c r="F57" s="1"/>
  <c r="D58" s="1"/>
  <c r="E58" s="1"/>
  <c r="F58" s="1"/>
  <c r="D59" s="1"/>
  <c r="E59" s="1"/>
  <c r="F59" s="1"/>
  <c r="D60" s="1"/>
  <c r="E60" s="1"/>
  <c r="F60" s="1"/>
  <c r="D61" s="1"/>
  <c r="E61" s="1"/>
  <c r="F61" s="1"/>
  <c r="D62" s="1"/>
  <c r="E62" s="1"/>
  <c r="F62" s="1"/>
  <c r="D63" s="1"/>
  <c r="E63" s="1"/>
  <c r="F63" s="1"/>
  <c r="D64" s="1"/>
  <c r="E64" s="1"/>
  <c r="F64" s="1"/>
  <c r="D65" s="1"/>
  <c r="E65" s="1"/>
  <c r="F65" s="1"/>
  <c r="D66" s="1"/>
  <c r="E66" s="1"/>
  <c r="F66" s="1"/>
  <c r="D67" s="1"/>
  <c r="E67" s="1"/>
  <c r="F67" s="1"/>
  <c r="D68" s="1"/>
  <c r="E68" s="1"/>
  <c r="F68" s="1"/>
  <c r="D69" s="1"/>
  <c r="E69" s="1"/>
  <c r="F69" s="1"/>
  <c r="D70" s="1"/>
  <c r="E70" s="1"/>
  <c r="F70" s="1"/>
  <c r="D71" s="1"/>
  <c r="E71" s="1"/>
  <c r="F71" s="1"/>
  <c r="B9" i="1"/>
  <c r="D72" i="4" l="1"/>
  <c r="E72" s="1"/>
  <c r="F72" s="1"/>
  <c r="D73" l="1"/>
  <c r="E73" s="1"/>
  <c r="F73" s="1"/>
  <c r="D74" l="1"/>
  <c r="E74" s="1"/>
  <c r="F74" s="1"/>
  <c r="D75" l="1"/>
  <c r="E75" s="1"/>
  <c r="F75" s="1"/>
  <c r="D76" l="1"/>
  <c r="E76" s="1"/>
  <c r="F76" s="1"/>
  <c r="D77" l="1"/>
  <c r="E77" s="1"/>
  <c r="F77" s="1"/>
  <c r="D78" l="1"/>
  <c r="E78" s="1"/>
  <c r="F78" s="1"/>
  <c r="D79" l="1"/>
  <c r="E79" s="1"/>
  <c r="F79" s="1"/>
  <c r="D80" l="1"/>
  <c r="E80" s="1"/>
  <c r="F80" s="1"/>
  <c r="D81" l="1"/>
  <c r="E81" s="1"/>
  <c r="F81" s="1"/>
  <c r="D82" l="1"/>
  <c r="E82" s="1"/>
  <c r="F82" s="1"/>
  <c r="D83" l="1"/>
  <c r="E83" s="1"/>
  <c r="F83" s="1"/>
  <c r="D84" l="1"/>
  <c r="E84" s="1"/>
  <c r="F84" s="1"/>
  <c r="D85" l="1"/>
  <c r="E85" s="1"/>
  <c r="F85" s="1"/>
  <c r="D86" l="1"/>
  <c r="E86" s="1"/>
  <c r="F86" s="1"/>
  <c r="D87" l="1"/>
  <c r="E87" s="1"/>
  <c r="F87" s="1"/>
  <c r="D88" l="1"/>
  <c r="E88" s="1"/>
  <c r="F88" s="1"/>
  <c r="D89" l="1"/>
  <c r="E89" s="1"/>
  <c r="F89" s="1"/>
  <c r="D90" l="1"/>
  <c r="E90" s="1"/>
  <c r="F90" s="1"/>
  <c r="D91" l="1"/>
  <c r="E91" s="1"/>
  <c r="F91" s="1"/>
  <c r="D92" l="1"/>
  <c r="E92" s="1"/>
  <c r="F92" s="1"/>
  <c r="D93" l="1"/>
  <c r="E93" s="1"/>
  <c r="F93" s="1"/>
  <c r="D94" l="1"/>
  <c r="E94" s="1"/>
  <c r="F94" s="1"/>
  <c r="D95" l="1"/>
  <c r="E95" s="1"/>
  <c r="F95" s="1"/>
  <c r="D96" l="1"/>
  <c r="E96" s="1"/>
  <c r="F96" s="1"/>
  <c r="D97" l="1"/>
  <c r="E97" s="1"/>
  <c r="F97" s="1"/>
  <c r="D98" l="1"/>
  <c r="E98" s="1"/>
  <c r="F98" s="1"/>
  <c r="D99" l="1"/>
  <c r="E99" s="1"/>
  <c r="F99" s="1"/>
  <c r="D100" l="1"/>
  <c r="E100" s="1"/>
  <c r="F100" s="1"/>
  <c r="D101" l="1"/>
  <c r="E101" s="1"/>
  <c r="F101" s="1"/>
  <c r="D102" l="1"/>
  <c r="E102" s="1"/>
  <c r="F102" s="1"/>
  <c r="D103" l="1"/>
  <c r="E103" s="1"/>
  <c r="F103" s="1"/>
  <c r="D104" l="1"/>
  <c r="E104" s="1"/>
  <c r="F104" s="1"/>
  <c r="D105" l="1"/>
  <c r="E105" s="1"/>
  <c r="F105" s="1"/>
  <c r="D106" l="1"/>
  <c r="E106" s="1"/>
  <c r="F106" s="1"/>
  <c r="D107" l="1"/>
  <c r="E107" s="1"/>
  <c r="F107" s="1"/>
  <c r="D108" l="1"/>
  <c r="E108" s="1"/>
  <c r="F108" s="1"/>
  <c r="D109" l="1"/>
  <c r="E109" s="1"/>
  <c r="F109" s="1"/>
  <c r="D110" l="1"/>
  <c r="E110" s="1"/>
  <c r="F110" s="1"/>
  <c r="D111" l="1"/>
  <c r="E111" s="1"/>
  <c r="F111" s="1"/>
  <c r="D112" l="1"/>
  <c r="E112" s="1"/>
  <c r="F112" s="1"/>
  <c r="D113" l="1"/>
  <c r="E113" s="1"/>
  <c r="F113" s="1"/>
  <c r="D114" l="1"/>
  <c r="E114" s="1"/>
  <c r="F114" s="1"/>
  <c r="D115" l="1"/>
  <c r="E115" s="1"/>
  <c r="F115" s="1"/>
  <c r="D116" l="1"/>
  <c r="E116" s="1"/>
  <c r="F116" s="1"/>
  <c r="D117" l="1"/>
  <c r="E117" s="1"/>
  <c r="F117" s="1"/>
  <c r="D118" l="1"/>
  <c r="E118" s="1"/>
  <c r="F118" s="1"/>
  <c r="D119" l="1"/>
  <c r="E119" s="1"/>
  <c r="F119" s="1"/>
  <c r="D120" l="1"/>
  <c r="E120" s="1"/>
  <c r="F120" s="1"/>
  <c r="D121" l="1"/>
  <c r="E121" s="1"/>
  <c r="F121" s="1"/>
  <c r="D122" l="1"/>
  <c r="E122" s="1"/>
  <c r="F122" s="1"/>
  <c r="D123" l="1"/>
  <c r="E123" s="1"/>
  <c r="F123" s="1"/>
  <c r="D124" l="1"/>
  <c r="E124" s="1"/>
  <c r="F124" s="1"/>
  <c r="D125" l="1"/>
  <c r="E125" s="1"/>
  <c r="F125" s="1"/>
  <c r="D126" l="1"/>
  <c r="E126" s="1"/>
  <c r="F126" s="1"/>
  <c r="D127" l="1"/>
  <c r="E127" s="1"/>
  <c r="F127" s="1"/>
  <c r="D128" l="1"/>
  <c r="E128" s="1"/>
  <c r="F128" s="1"/>
  <c r="D129" l="1"/>
  <c r="E129" s="1"/>
  <c r="F129" s="1"/>
  <c r="D130" l="1"/>
  <c r="E130" s="1"/>
  <c r="F130" s="1"/>
  <c r="D131" l="1"/>
  <c r="E131" s="1"/>
  <c r="F131" s="1"/>
  <c r="D132" l="1"/>
  <c r="E132" s="1"/>
  <c r="F132" s="1"/>
  <c r="D133" l="1"/>
  <c r="E133" s="1"/>
  <c r="F133" s="1"/>
  <c r="D134" l="1"/>
  <c r="E134" s="1"/>
  <c r="F134" s="1"/>
  <c r="D135" l="1"/>
  <c r="E135" s="1"/>
  <c r="F135" s="1"/>
  <c r="D136" l="1"/>
  <c r="E136" s="1"/>
  <c r="F136" s="1"/>
  <c r="D137" l="1"/>
  <c r="E137" s="1"/>
  <c r="F137" s="1"/>
  <c r="D138" l="1"/>
  <c r="E138" s="1"/>
  <c r="F138" s="1"/>
  <c r="D139" l="1"/>
  <c r="E139" s="1"/>
  <c r="F139" s="1"/>
  <c r="D140" l="1"/>
  <c r="E140" s="1"/>
  <c r="F140" s="1"/>
  <c r="D141" l="1"/>
  <c r="E141" s="1"/>
  <c r="F141" s="1"/>
  <c r="D142" l="1"/>
  <c r="E142" s="1"/>
  <c r="F142" s="1"/>
  <c r="D143" l="1"/>
  <c r="E143" s="1"/>
  <c r="F143" s="1"/>
  <c r="D144" l="1"/>
  <c r="E144" s="1"/>
  <c r="F144" s="1"/>
  <c r="D145" l="1"/>
  <c r="E145" s="1"/>
  <c r="F145" s="1"/>
  <c r="D146" l="1"/>
  <c r="E146" s="1"/>
  <c r="F146" s="1"/>
  <c r="D147" l="1"/>
  <c r="E147" s="1"/>
  <c r="F147" s="1"/>
  <c r="D148" l="1"/>
  <c r="E148" s="1"/>
  <c r="F148" s="1"/>
  <c r="D149" l="1"/>
  <c r="E149" s="1"/>
  <c r="F149" s="1"/>
  <c r="D150" l="1"/>
  <c r="E150" s="1"/>
  <c r="F150" s="1"/>
  <c r="D151" l="1"/>
  <c r="E151" s="1"/>
  <c r="F151" s="1"/>
  <c r="D152" l="1"/>
  <c r="E152" s="1"/>
  <c r="F152" s="1"/>
  <c r="D153" l="1"/>
  <c r="E153" s="1"/>
  <c r="F153" s="1"/>
  <c r="D154" l="1"/>
  <c r="E154" s="1"/>
  <c r="F154" s="1"/>
  <c r="D155" l="1"/>
  <c r="E155" s="1"/>
  <c r="F155" s="1"/>
  <c r="D156" l="1"/>
  <c r="E156" s="1"/>
  <c r="F156" s="1"/>
  <c r="D157" l="1"/>
  <c r="E157" s="1"/>
  <c r="F157" s="1"/>
  <c r="D158" l="1"/>
  <c r="E158" s="1"/>
  <c r="F158" s="1"/>
  <c r="D159" l="1"/>
  <c r="E159" s="1"/>
  <c r="F159" s="1"/>
  <c r="D160" l="1"/>
  <c r="E160" s="1"/>
  <c r="F160" s="1"/>
  <c r="D161" l="1"/>
  <c r="E161" s="1"/>
  <c r="F161" s="1"/>
  <c r="D162" l="1"/>
  <c r="E162" s="1"/>
  <c r="F162" s="1"/>
  <c r="D163" l="1"/>
  <c r="E163" s="1"/>
  <c r="F163" s="1"/>
  <c r="D164" l="1"/>
  <c r="E164" s="1"/>
  <c r="F164" s="1"/>
  <c r="D165" l="1"/>
  <c r="E165" s="1"/>
  <c r="F165" s="1"/>
  <c r="D166" l="1"/>
  <c r="E166" s="1"/>
  <c r="F166" s="1"/>
  <c r="D167" l="1"/>
  <c r="E167" s="1"/>
  <c r="F167" s="1"/>
  <c r="D168" l="1"/>
  <c r="E168" s="1"/>
  <c r="F168" s="1"/>
  <c r="D169" l="1"/>
  <c r="E169" s="1"/>
  <c r="F169" s="1"/>
  <c r="D170" l="1"/>
  <c r="E170" s="1"/>
  <c r="F170" s="1"/>
  <c r="D171" l="1"/>
  <c r="E171" s="1"/>
  <c r="F171" s="1"/>
  <c r="D172" l="1"/>
  <c r="E172" s="1"/>
  <c r="F172" s="1"/>
  <c r="D173" l="1"/>
  <c r="E173" s="1"/>
  <c r="F173" s="1"/>
  <c r="D174" l="1"/>
  <c r="E174" s="1"/>
  <c r="F174" s="1"/>
  <c r="D175" l="1"/>
  <c r="E175" s="1"/>
  <c r="F175" s="1"/>
  <c r="D176" l="1"/>
  <c r="E176" s="1"/>
  <c r="F176" s="1"/>
  <c r="D177" l="1"/>
  <c r="E177" s="1"/>
  <c r="F177" s="1"/>
  <c r="D178" l="1"/>
  <c r="E178" s="1"/>
  <c r="F178" s="1"/>
  <c r="D179" l="1"/>
  <c r="E179" s="1"/>
  <c r="F179" s="1"/>
  <c r="D180" l="1"/>
  <c r="E180" s="1"/>
  <c r="F180" s="1"/>
  <c r="D181" l="1"/>
  <c r="E181" s="1"/>
  <c r="F181" s="1"/>
  <c r="D182" l="1"/>
  <c r="E182" s="1"/>
  <c r="F182" s="1"/>
  <c r="D183" l="1"/>
  <c r="E183" s="1"/>
  <c r="F183" s="1"/>
  <c r="D184" l="1"/>
  <c r="E184" s="1"/>
  <c r="F184" s="1"/>
  <c r="D185" l="1"/>
  <c r="E185" s="1"/>
  <c r="F185" s="1"/>
  <c r="D186" l="1"/>
  <c r="E186" s="1"/>
  <c r="F186" s="1"/>
  <c r="D187" l="1"/>
  <c r="E187" s="1"/>
  <c r="F187" s="1"/>
  <c r="D188" l="1"/>
  <c r="E188" s="1"/>
  <c r="F188" s="1"/>
  <c r="D189" l="1"/>
  <c r="E189" s="1"/>
  <c r="F189" s="1"/>
  <c r="D190" l="1"/>
  <c r="E190" s="1"/>
  <c r="F190" s="1"/>
  <c r="D191" l="1"/>
  <c r="E191" s="1"/>
  <c r="F191" s="1"/>
  <c r="D192" l="1"/>
  <c r="E192" s="1"/>
  <c r="F192" s="1"/>
  <c r="D193" l="1"/>
  <c r="E193" s="1"/>
  <c r="F193" s="1"/>
  <c r="D194" l="1"/>
  <c r="E194" s="1"/>
  <c r="F194" s="1"/>
  <c r="D195" l="1"/>
  <c r="E195" s="1"/>
  <c r="F195" s="1"/>
  <c r="D196" l="1"/>
  <c r="E196" s="1"/>
  <c r="F196" s="1"/>
  <c r="D197" l="1"/>
  <c r="E197" s="1"/>
  <c r="F197" s="1"/>
  <c r="D198" l="1"/>
  <c r="E198" s="1"/>
  <c r="F198" s="1"/>
  <c r="D199" l="1"/>
  <c r="E199" s="1"/>
  <c r="F199" s="1"/>
  <c r="D200" l="1"/>
  <c r="E200" s="1"/>
  <c r="F200" s="1"/>
  <c r="D201" l="1"/>
  <c r="E201" s="1"/>
  <c r="F201" s="1"/>
  <c r="D202" l="1"/>
  <c r="E202" s="1"/>
  <c r="F202" s="1"/>
  <c r="D203" l="1"/>
  <c r="E203" s="1"/>
  <c r="F203" s="1"/>
  <c r="D204" l="1"/>
  <c r="E204" s="1"/>
  <c r="F204" s="1"/>
  <c r="D205" l="1"/>
  <c r="E205" s="1"/>
  <c r="F205" s="1"/>
  <c r="D206" l="1"/>
  <c r="E206" s="1"/>
  <c r="F206" s="1"/>
  <c r="D207" l="1"/>
  <c r="E207" s="1"/>
  <c r="F207" s="1"/>
  <c r="D208" l="1"/>
  <c r="E208" s="1"/>
  <c r="F208" s="1"/>
  <c r="D209" l="1"/>
  <c r="E209" s="1"/>
  <c r="F209" s="1"/>
  <c r="D210" l="1"/>
  <c r="E210" s="1"/>
  <c r="F210" s="1"/>
  <c r="D211" l="1"/>
  <c r="E211" s="1"/>
  <c r="F211" s="1"/>
  <c r="D212" l="1"/>
  <c r="E212" s="1"/>
  <c r="F212" s="1"/>
  <c r="D213" l="1"/>
  <c r="E213" s="1"/>
  <c r="F213" s="1"/>
  <c r="D214" l="1"/>
  <c r="E214" s="1"/>
  <c r="F214" s="1"/>
  <c r="D215" l="1"/>
  <c r="E215" s="1"/>
  <c r="F215" s="1"/>
  <c r="D216" l="1"/>
  <c r="E216" s="1"/>
  <c r="F216" s="1"/>
  <c r="D217" l="1"/>
  <c r="E217" s="1"/>
  <c r="F217" s="1"/>
  <c r="D218" l="1"/>
  <c r="E218" s="1"/>
  <c r="F218" s="1"/>
  <c r="D219" l="1"/>
  <c r="E219" s="1"/>
  <c r="F219" s="1"/>
  <c r="D220" l="1"/>
  <c r="E220" s="1"/>
  <c r="F220" s="1"/>
  <c r="D221" l="1"/>
  <c r="E221" s="1"/>
  <c r="F221" s="1"/>
  <c r="D222" l="1"/>
  <c r="E222" s="1"/>
  <c r="F222" s="1"/>
  <c r="D223" l="1"/>
  <c r="E223" s="1"/>
  <c r="F223" s="1"/>
  <c r="D224" l="1"/>
  <c r="E224" s="1"/>
  <c r="F224" s="1"/>
  <c r="D225" l="1"/>
  <c r="E225" s="1"/>
  <c r="F225" s="1"/>
  <c r="D226" l="1"/>
  <c r="E226" s="1"/>
  <c r="F226" s="1"/>
  <c r="D227" l="1"/>
  <c r="E227" s="1"/>
  <c r="F227" s="1"/>
  <c r="D228" l="1"/>
  <c r="E228" s="1"/>
  <c r="F228" s="1"/>
  <c r="D229" l="1"/>
  <c r="E229" s="1"/>
  <c r="F229" s="1"/>
  <c r="D230" l="1"/>
  <c r="E230" s="1"/>
  <c r="F230" s="1"/>
  <c r="D231" l="1"/>
  <c r="E231" s="1"/>
  <c r="F231" s="1"/>
  <c r="D232" l="1"/>
  <c r="E232" s="1"/>
  <c r="F232" s="1"/>
  <c r="D233" l="1"/>
  <c r="E233" s="1"/>
  <c r="F233" s="1"/>
  <c r="D234" l="1"/>
  <c r="E234" s="1"/>
  <c r="F234" s="1"/>
  <c r="D235" l="1"/>
  <c r="E235" s="1"/>
  <c r="F235" s="1"/>
  <c r="D236" l="1"/>
  <c r="E236" s="1"/>
  <c r="F236" s="1"/>
  <c r="D237" l="1"/>
  <c r="E237" s="1"/>
  <c r="F237" s="1"/>
  <c r="D238" l="1"/>
  <c r="E238" s="1"/>
  <c r="F238" s="1"/>
  <c r="D239" l="1"/>
  <c r="E239" s="1"/>
  <c r="F239" s="1"/>
  <c r="D240" l="1"/>
  <c r="E240" s="1"/>
  <c r="F240" s="1"/>
  <c r="D241" l="1"/>
  <c r="E241" s="1"/>
  <c r="F241" s="1"/>
  <c r="D242" l="1"/>
  <c r="E242" s="1"/>
  <c r="F242" s="1"/>
  <c r="D243" l="1"/>
  <c r="E243" s="1"/>
  <c r="F243" s="1"/>
  <c r="D244" l="1"/>
  <c r="E244" s="1"/>
  <c r="F244" s="1"/>
  <c r="D245" l="1"/>
  <c r="E245" s="1"/>
  <c r="F245" s="1"/>
  <c r="D246" l="1"/>
  <c r="E246" s="1"/>
  <c r="F246" s="1"/>
  <c r="D247" l="1"/>
  <c r="E247" s="1"/>
  <c r="F247" s="1"/>
  <c r="D248" l="1"/>
  <c r="E248" s="1"/>
  <c r="F248" s="1"/>
  <c r="D249" l="1"/>
  <c r="E249" s="1"/>
  <c r="F249" s="1"/>
  <c r="D250" l="1"/>
  <c r="E250" s="1"/>
  <c r="F250" s="1"/>
  <c r="D251" l="1"/>
  <c r="E251" s="1"/>
  <c r="F251" s="1"/>
  <c r="D252" l="1"/>
  <c r="E252" s="1"/>
  <c r="F252" s="1"/>
  <c r="D253" l="1"/>
  <c r="E253" s="1"/>
  <c r="F253" s="1"/>
  <c r="D254" l="1"/>
  <c r="E254" s="1"/>
  <c r="F254" s="1"/>
  <c r="D255" l="1"/>
  <c r="E255" s="1"/>
  <c r="F255" s="1"/>
  <c r="D256" l="1"/>
  <c r="E256" s="1"/>
  <c r="F256" s="1"/>
  <c r="D257" l="1"/>
  <c r="E257" s="1"/>
  <c r="F257" s="1"/>
  <c r="D258" l="1"/>
  <c r="E258" s="1"/>
  <c r="F258" s="1"/>
  <c r="D259" l="1"/>
  <c r="E259" s="1"/>
  <c r="F259" s="1"/>
  <c r="D260" l="1"/>
  <c r="E260" s="1"/>
  <c r="F260" s="1"/>
  <c r="D261" l="1"/>
  <c r="E261" s="1"/>
  <c r="F261" s="1"/>
  <c r="D262" l="1"/>
  <c r="E262" s="1"/>
  <c r="F262" s="1"/>
  <c r="D263" l="1"/>
  <c r="E263" s="1"/>
  <c r="F263" s="1"/>
  <c r="D264" l="1"/>
  <c r="E264" s="1"/>
  <c r="F264" s="1"/>
  <c r="D265" l="1"/>
  <c r="E265" s="1"/>
  <c r="F265" s="1"/>
  <c r="D266" l="1"/>
  <c r="E266" s="1"/>
  <c r="F266" s="1"/>
  <c r="D267" l="1"/>
  <c r="E267" s="1"/>
  <c r="F267" s="1"/>
  <c r="D268" l="1"/>
  <c r="E268" s="1"/>
  <c r="F268" s="1"/>
  <c r="D269" l="1"/>
  <c r="E269" s="1"/>
  <c r="F269" s="1"/>
  <c r="D270" l="1"/>
  <c r="E270" s="1"/>
  <c r="F270" s="1"/>
  <c r="D271" l="1"/>
  <c r="E271" s="1"/>
  <c r="F271" s="1"/>
  <c r="D272" l="1"/>
  <c r="E272" s="1"/>
  <c r="F272" s="1"/>
  <c r="D273" l="1"/>
  <c r="E273" s="1"/>
  <c r="F273" s="1"/>
  <c r="D274" l="1"/>
  <c r="E274" s="1"/>
  <c r="F274" s="1"/>
  <c r="D275" l="1"/>
  <c r="E275" s="1"/>
  <c r="F275" s="1"/>
  <c r="D276" l="1"/>
  <c r="E276" s="1"/>
  <c r="F276" s="1"/>
  <c r="D277" l="1"/>
  <c r="E277" s="1"/>
  <c r="F277" s="1"/>
  <c r="D278" l="1"/>
  <c r="E278" s="1"/>
  <c r="F278" s="1"/>
  <c r="D279" l="1"/>
  <c r="E279" s="1"/>
  <c r="F279" s="1"/>
  <c r="D280" l="1"/>
  <c r="E280" s="1"/>
  <c r="F280" s="1"/>
  <c r="D281" l="1"/>
  <c r="E281" s="1"/>
  <c r="F281" s="1"/>
  <c r="D282" l="1"/>
  <c r="E282" s="1"/>
  <c r="F282" s="1"/>
  <c r="D283" l="1"/>
  <c r="E283" s="1"/>
  <c r="F283" s="1"/>
  <c r="D284" l="1"/>
  <c r="E284" s="1"/>
  <c r="F284" s="1"/>
  <c r="D285" l="1"/>
  <c r="E285" s="1"/>
  <c r="F285" s="1"/>
  <c r="D286" l="1"/>
  <c r="E286" s="1"/>
  <c r="F286" s="1"/>
  <c r="D287" l="1"/>
  <c r="E287" s="1"/>
  <c r="F287" s="1"/>
  <c r="D288" l="1"/>
  <c r="E288" s="1"/>
  <c r="F288" s="1"/>
  <c r="D289" l="1"/>
  <c r="E289" s="1"/>
  <c r="F289" s="1"/>
  <c r="D290" l="1"/>
  <c r="E290" s="1"/>
  <c r="F290" s="1"/>
  <c r="D291" l="1"/>
  <c r="E291" s="1"/>
  <c r="F291" s="1"/>
  <c r="D292" l="1"/>
  <c r="E292" s="1"/>
  <c r="F292" s="1"/>
  <c r="D293" l="1"/>
  <c r="E293" s="1"/>
  <c r="F293" s="1"/>
  <c r="D294" l="1"/>
  <c r="E294" s="1"/>
  <c r="F294" s="1"/>
  <c r="D295" l="1"/>
  <c r="E295" s="1"/>
  <c r="F295" s="1"/>
  <c r="D296" l="1"/>
  <c r="E296" s="1"/>
  <c r="F296" s="1"/>
  <c r="D297" l="1"/>
  <c r="E297" s="1"/>
  <c r="F297" s="1"/>
  <c r="D298" l="1"/>
  <c r="E298" s="1"/>
  <c r="F298" s="1"/>
  <c r="D299" l="1"/>
  <c r="E299" s="1"/>
  <c r="F299" s="1"/>
  <c r="D300" l="1"/>
  <c r="E300" s="1"/>
  <c r="F300" s="1"/>
  <c r="D301" l="1"/>
  <c r="E301" s="1"/>
  <c r="F301" s="1"/>
  <c r="D302" l="1"/>
  <c r="E302" s="1"/>
  <c r="F302" s="1"/>
  <c r="D303" l="1"/>
  <c r="E303" s="1"/>
  <c r="F303" s="1"/>
  <c r="D304" l="1"/>
  <c r="E304" s="1"/>
  <c r="F304" s="1"/>
  <c r="D305" l="1"/>
  <c r="E305" s="1"/>
  <c r="F305" s="1"/>
  <c r="D306" l="1"/>
  <c r="E306" s="1"/>
  <c r="F306" s="1"/>
  <c r="D307" l="1"/>
  <c r="E307" s="1"/>
  <c r="F307" s="1"/>
  <c r="D308" l="1"/>
  <c r="E308" s="1"/>
  <c r="F308" s="1"/>
  <c r="D309" l="1"/>
  <c r="E309" s="1"/>
  <c r="F309" s="1"/>
  <c r="D310" l="1"/>
  <c r="E310" s="1"/>
  <c r="F310" s="1"/>
  <c r="D311" l="1"/>
  <c r="E311" s="1"/>
  <c r="F311" s="1"/>
  <c r="D312" l="1"/>
  <c r="E312" s="1"/>
  <c r="F312" s="1"/>
  <c r="D313" l="1"/>
  <c r="E313" s="1"/>
  <c r="F313" s="1"/>
  <c r="D314" l="1"/>
  <c r="E314" s="1"/>
  <c r="F314" s="1"/>
  <c r="D315" l="1"/>
  <c r="E315" s="1"/>
  <c r="F315" s="1"/>
  <c r="D316" l="1"/>
  <c r="E316" s="1"/>
  <c r="F316" s="1"/>
  <c r="D317" l="1"/>
  <c r="E317" s="1"/>
  <c r="F317" s="1"/>
  <c r="D318" l="1"/>
  <c r="E318" s="1"/>
  <c r="F318" s="1"/>
  <c r="D319" l="1"/>
  <c r="E319" s="1"/>
  <c r="F319" s="1"/>
  <c r="D320" l="1"/>
  <c r="E320" s="1"/>
  <c r="F320" s="1"/>
  <c r="D321" l="1"/>
  <c r="E321" s="1"/>
  <c r="F321" s="1"/>
  <c r="D322" l="1"/>
  <c r="E322" s="1"/>
  <c r="F322" s="1"/>
  <c r="D323" l="1"/>
  <c r="E323" s="1"/>
  <c r="F323" s="1"/>
  <c r="D324" l="1"/>
  <c r="E324" s="1"/>
  <c r="F324" s="1"/>
  <c r="D325" l="1"/>
  <c r="E325" s="1"/>
  <c r="F325" s="1"/>
  <c r="D326" l="1"/>
  <c r="E326" s="1"/>
  <c r="F326" s="1"/>
  <c r="D327" l="1"/>
  <c r="E327" s="1"/>
  <c r="F327" s="1"/>
  <c r="D328" l="1"/>
  <c r="E328" s="1"/>
  <c r="F328" s="1"/>
  <c r="D329" l="1"/>
  <c r="E329" s="1"/>
  <c r="F329" s="1"/>
  <c r="D330" l="1"/>
  <c r="E330" s="1"/>
  <c r="F330" s="1"/>
  <c r="D331" l="1"/>
  <c r="E331" s="1"/>
  <c r="F331" s="1"/>
  <c r="D332" l="1"/>
  <c r="E332" s="1"/>
  <c r="F332" s="1"/>
  <c r="D333" l="1"/>
  <c r="E333" s="1"/>
  <c r="F333" s="1"/>
  <c r="D334" l="1"/>
  <c r="E334" s="1"/>
  <c r="F334" s="1"/>
  <c r="D335" l="1"/>
  <c r="E335" s="1"/>
  <c r="F335" s="1"/>
  <c r="D336" l="1"/>
  <c r="E336" s="1"/>
  <c r="F336" s="1"/>
  <c r="D337" l="1"/>
  <c r="E337" s="1"/>
  <c r="F337" s="1"/>
  <c r="D338" l="1"/>
  <c r="E338" s="1"/>
  <c r="F338" s="1"/>
  <c r="D339" l="1"/>
  <c r="E339" s="1"/>
  <c r="F339" s="1"/>
  <c r="D340" l="1"/>
  <c r="E340" s="1"/>
  <c r="F340" s="1"/>
  <c r="D341" l="1"/>
  <c r="E341" s="1"/>
  <c r="F341" s="1"/>
  <c r="D342" l="1"/>
  <c r="E342" s="1"/>
  <c r="F342" s="1"/>
  <c r="D343" l="1"/>
  <c r="E343" s="1"/>
  <c r="F343" s="1"/>
  <c r="D344" l="1"/>
  <c r="E344" s="1"/>
  <c r="F344" s="1"/>
  <c r="D345" l="1"/>
  <c r="E345" s="1"/>
  <c r="F345" s="1"/>
  <c r="D346" l="1"/>
  <c r="E346" s="1"/>
  <c r="F346" s="1"/>
  <c r="D347" l="1"/>
  <c r="E347" s="1"/>
  <c r="F347" s="1"/>
  <c r="D348" l="1"/>
  <c r="E348" s="1"/>
  <c r="F348" s="1"/>
  <c r="D349" l="1"/>
  <c r="E349" s="1"/>
  <c r="F349" s="1"/>
  <c r="D350" l="1"/>
  <c r="E350" s="1"/>
  <c r="F350" s="1"/>
  <c r="D351" l="1"/>
  <c r="E351" s="1"/>
  <c r="F351" s="1"/>
  <c r="D352" l="1"/>
  <c r="E352" s="1"/>
  <c r="F352" s="1"/>
  <c r="D353" l="1"/>
  <c r="E353" s="1"/>
  <c r="F353" s="1"/>
  <c r="D354" l="1"/>
  <c r="E354" s="1"/>
  <c r="F354" s="1"/>
  <c r="D355" l="1"/>
  <c r="E355" s="1"/>
  <c r="F355" s="1"/>
  <c r="D356" l="1"/>
  <c r="E356" s="1"/>
  <c r="F356" s="1"/>
  <c r="D357" l="1"/>
  <c r="E357" s="1"/>
  <c r="F357" s="1"/>
  <c r="D358" l="1"/>
  <c r="E358" s="1"/>
  <c r="F358" s="1"/>
  <c r="D359" l="1"/>
  <c r="E359" s="1"/>
  <c r="F359" s="1"/>
  <c r="D360" l="1"/>
  <c r="E360" s="1"/>
  <c r="F360" s="1"/>
  <c r="D361" l="1"/>
  <c r="E361" s="1"/>
  <c r="F361" s="1"/>
  <c r="D362" l="1"/>
  <c r="E362" s="1"/>
  <c r="F362" s="1"/>
  <c r="D363" l="1"/>
  <c r="E363" s="1"/>
  <c r="F363" s="1"/>
  <c r="D364" s="1"/>
  <c r="E364" s="1"/>
  <c r="F364" s="1"/>
  <c r="D365" s="1"/>
  <c r="E365" s="1"/>
  <c r="F365" s="1"/>
  <c r="D366" s="1"/>
  <c r="E366" s="1"/>
  <c r="F366" s="1"/>
  <c r="D367" s="1"/>
  <c r="E367" s="1"/>
  <c r="F367" s="1"/>
  <c r="D368" s="1"/>
  <c r="E368" s="1"/>
  <c r="F368" s="1"/>
  <c r="D369" s="1"/>
  <c r="E369" s="1"/>
  <c r="F369" s="1"/>
  <c r="D370" s="1"/>
  <c r="E370" s="1"/>
  <c r="F370" s="1"/>
  <c r="D371" s="1"/>
  <c r="E371" s="1"/>
  <c r="F371" s="1"/>
</calcChain>
</file>

<file path=xl/sharedStrings.xml><?xml version="1.0" encoding="utf-8"?>
<sst xmlns="http://schemas.openxmlformats.org/spreadsheetml/2006/main" count="21" uniqueCount="18">
  <si>
    <t>IPMT:</t>
  </si>
  <si>
    <t>PPMT:</t>
  </si>
  <si>
    <t>PMT:</t>
  </si>
  <si>
    <t>Kwota pożyczki:</t>
  </si>
  <si>
    <t>Oprocentowanie:</t>
  </si>
  <si>
    <t>Liczba lat:</t>
  </si>
  <si>
    <t>SUMA:</t>
  </si>
  <si>
    <t>Numer raty</t>
  </si>
  <si>
    <t>Data</t>
  </si>
  <si>
    <t>Płatność</t>
  </si>
  <si>
    <t>Odsetki</t>
  </si>
  <si>
    <t>Kwota główna</t>
  </si>
  <si>
    <t>Saldo</t>
  </si>
  <si>
    <t>Kwota główna:</t>
  </si>
  <si>
    <t>Okres:</t>
  </si>
  <si>
    <t>Płatność końcowa:</t>
  </si>
  <si>
    <t>Płatność początkowa:</t>
  </si>
  <si>
    <t>Odsetki:</t>
  </si>
</sst>
</file>

<file path=xl/styles.xml><?xml version="1.0" encoding="utf-8"?>
<styleSheet xmlns="http://schemas.openxmlformats.org/spreadsheetml/2006/main">
  <numFmts count="6">
    <numFmt numFmtId="8" formatCode="#,##0.00\ &quot;zł&quot;;[Red]\-#,##0.00\ &quot;zł&quot;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  <numFmt numFmtId="169" formatCode="0.00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10" fontId="0" fillId="0" borderId="0" xfId="3" applyNumberFormat="1" applyFont="1" applyFill="1"/>
    <xf numFmtId="168" fontId="0" fillId="0" borderId="0" xfId="1" applyNumberFormat="1" applyFont="1" applyFill="1"/>
    <xf numFmtId="0" fontId="2" fillId="0" borderId="0" xfId="0" applyFont="1" applyFill="1"/>
    <xf numFmtId="0" fontId="2" fillId="2" borderId="0" xfId="0" applyFont="1" applyFill="1" applyBorder="1" applyAlignment="1">
      <alignment horizontal="center"/>
    </xf>
    <xf numFmtId="10" fontId="0" fillId="0" borderId="0" xfId="3" applyNumberFormat="1" applyFont="1"/>
    <xf numFmtId="165" fontId="0" fillId="0" borderId="0" xfId="0" applyNumberFormat="1"/>
    <xf numFmtId="167" fontId="0" fillId="0" borderId="0" xfId="0" applyNumberFormat="1"/>
    <xf numFmtId="169" fontId="0" fillId="0" borderId="0" xfId="3" applyNumberFormat="1" applyFont="1"/>
    <xf numFmtId="167" fontId="0" fillId="0" borderId="0" xfId="1" applyFont="1"/>
    <xf numFmtId="14" fontId="0" fillId="0" borderId="0" xfId="0" applyNumberFormat="1"/>
    <xf numFmtId="0" fontId="2" fillId="0" borderId="0" xfId="0" quotePrefix="1" applyFont="1" applyFill="1" applyAlignment="1">
      <alignment horizontal="left"/>
    </xf>
    <xf numFmtId="8" fontId="0" fillId="0" borderId="0" xfId="2" applyNumberFormat="1" applyFont="1" applyFill="1"/>
    <xf numFmtId="8" fontId="0" fillId="0" borderId="0" xfId="0" applyNumberForma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2" fillId="3" borderId="0" xfId="0" quotePrefix="1" applyFont="1" applyFill="1" applyAlignment="1">
      <alignment horizontal="center"/>
    </xf>
    <xf numFmtId="0" fontId="2" fillId="3" borderId="0" xfId="0" quotePrefix="1" applyFont="1" applyFill="1" applyAlignment="1">
      <alignment horizontal="left"/>
    </xf>
    <xf numFmtId="8" fontId="0" fillId="0" borderId="0" xfId="0" applyNumberFormat="1"/>
    <xf numFmtId="0" fontId="2" fillId="0" borderId="0" xfId="0" quotePrefix="1" applyFont="1" applyAlignment="1">
      <alignment horizontal="left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 lang="en-US" sz="1400"/>
            </a:pPr>
            <a:r>
              <a:rPr lang="pl-PL" sz="1400"/>
              <a:t>Składnik odsetek i kwoty głównej trzech rat spłaty kredytu</a:t>
            </a:r>
            <a:endParaRPr lang="en-US" sz="1400"/>
          </a:p>
        </c:rich>
      </c:tx>
      <c:layout/>
    </c:title>
    <c:plotArea>
      <c:layout>
        <c:manualLayout>
          <c:layoutTarget val="inner"/>
          <c:xMode val="edge"/>
          <c:yMode val="edge"/>
          <c:x val="0.18568285214348212"/>
          <c:y val="0.3178743802857979"/>
          <c:w val="0.64649912510936158"/>
          <c:h val="0.63072506561679831"/>
        </c:manualLayout>
      </c:layout>
      <c:barChart>
        <c:barDir val="col"/>
        <c:grouping val="clustered"/>
        <c:ser>
          <c:idx val="0"/>
          <c:order val="0"/>
          <c:tx>
            <c:strRef>
              <c:f>Arkusz1!$A$7</c:f>
              <c:strCache>
                <c:ptCount val="1"/>
                <c:pt idx="0">
                  <c:v>IPMT:</c:v>
                </c:pt>
              </c:strCache>
            </c:strRef>
          </c:tx>
          <c:cat>
            <c:numRef>
              <c:f>Arkusz1!$B$6:$D$6</c:f>
              <c:numCache>
                <c:formatCode>General</c:formatCode>
                <c:ptCount val="3"/>
                <c:pt idx="0">
                  <c:v>1</c:v>
                </c:pt>
                <c:pt idx="1">
                  <c:v>180</c:v>
                </c:pt>
                <c:pt idx="2">
                  <c:v>360</c:v>
                </c:pt>
              </c:numCache>
            </c:numRef>
          </c:cat>
          <c:val>
            <c:numRef>
              <c:f>Arkusz1!$B$7:$D$7</c:f>
              <c:numCache>
                <c:formatCode>#,##0.00\ "zł";[Red]\-#,##0.00\ "zł"</c:formatCode>
                <c:ptCount val="3"/>
                <c:pt idx="0">
                  <c:v>-1604.1666666666667</c:v>
                </c:pt>
                <c:pt idx="1">
                  <c:v>-1118.7117712003071</c:v>
                </c:pt>
                <c:pt idx="2">
                  <c:v>-9.0667260687925353</c:v>
                </c:pt>
              </c:numCache>
            </c:numRef>
          </c:val>
        </c:ser>
        <c:ser>
          <c:idx val="1"/>
          <c:order val="1"/>
          <c:tx>
            <c:strRef>
              <c:f>Arkusz1!$A$8</c:f>
              <c:strCache>
                <c:ptCount val="1"/>
                <c:pt idx="0">
                  <c:v>PPMT:</c:v>
                </c:pt>
              </c:strCache>
            </c:strRef>
          </c:tx>
          <c:cat>
            <c:numRef>
              <c:f>Arkusz1!$B$6:$D$6</c:f>
              <c:numCache>
                <c:formatCode>General</c:formatCode>
                <c:ptCount val="3"/>
                <c:pt idx="0">
                  <c:v>1</c:v>
                </c:pt>
                <c:pt idx="1">
                  <c:v>180</c:v>
                </c:pt>
                <c:pt idx="2">
                  <c:v>360</c:v>
                </c:pt>
              </c:numCache>
            </c:numRef>
          </c:cat>
          <c:val>
            <c:numRef>
              <c:f>Arkusz1!$B$8:$D$8</c:f>
              <c:numCache>
                <c:formatCode>#,##0.00\ "zł";[Red]\-#,##0.00\ "zł"</c:formatCode>
                <c:ptCount val="3"/>
                <c:pt idx="0">
                  <c:v>-383.09483804784168</c:v>
                </c:pt>
                <c:pt idx="1">
                  <c:v>-868.54973351420131</c:v>
                </c:pt>
                <c:pt idx="2">
                  <c:v>-1978.1947786457158</c:v>
                </c:pt>
              </c:numCache>
            </c:numRef>
          </c:val>
        </c:ser>
        <c:axId val="137917184"/>
        <c:axId val="137918720"/>
      </c:barChart>
      <c:catAx>
        <c:axId val="137917184"/>
        <c:scaling>
          <c:orientation val="minMax"/>
        </c:scaling>
        <c:axPos val="b"/>
        <c:numFmt formatCode="General" sourceLinked="1"/>
        <c:tickLblPos val="high"/>
        <c:txPr>
          <a:bodyPr/>
          <a:lstStyle/>
          <a:p>
            <a:pPr>
              <a:defRPr lang="en-US" b="1"/>
            </a:pPr>
            <a:endParaRPr lang="pl-PL"/>
          </a:p>
        </c:txPr>
        <c:crossAx val="137918720"/>
        <c:crosses val="autoZero"/>
        <c:auto val="1"/>
        <c:lblAlgn val="ctr"/>
        <c:lblOffset val="100"/>
      </c:catAx>
      <c:valAx>
        <c:axId val="137918720"/>
        <c:scaling>
          <c:orientation val="minMax"/>
        </c:scaling>
        <c:axPos val="l"/>
        <c:majorGridlines/>
        <c:numFmt formatCode="#,##0.00\ &quot;zł&quot;;[Red]\-#,##0.00\ &quot;zł&quot;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3791718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1028700</xdr:colOff>
      <xdr:row>12</xdr:row>
      <xdr:rowOff>38100</xdr:rowOff>
    </xdr:from>
    <xdr:to>
      <xdr:col>7</xdr:col>
      <xdr:colOff>466725</xdr:colOff>
      <xdr:row>26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L20" sqref="L20"/>
    </sheetView>
  </sheetViews>
  <sheetFormatPr defaultRowHeight="15"/>
  <cols>
    <col min="1" max="1" width="17.140625" customWidth="1"/>
    <col min="2" max="2" width="12.5703125" bestFit="1" customWidth="1"/>
    <col min="3" max="4" width="10.5703125" bestFit="1" customWidth="1"/>
  </cols>
  <sheetData>
    <row r="1" spans="1:4">
      <c r="A1" s="12" t="s">
        <v>3</v>
      </c>
      <c r="B1" s="13">
        <v>350000</v>
      </c>
      <c r="C1" s="1"/>
      <c r="D1" s="1"/>
    </row>
    <row r="2" spans="1:4">
      <c r="A2" s="12" t="s">
        <v>4</v>
      </c>
      <c r="B2" s="2">
        <v>5.5E-2</v>
      </c>
      <c r="C2" s="1"/>
      <c r="D2" s="1"/>
    </row>
    <row r="3" spans="1:4">
      <c r="A3" s="12" t="s">
        <v>5</v>
      </c>
      <c r="B3" s="3">
        <v>30</v>
      </c>
      <c r="C3" s="1"/>
      <c r="D3" s="1"/>
    </row>
    <row r="4" spans="1:4">
      <c r="A4" s="4"/>
      <c r="B4" s="1"/>
      <c r="C4" s="1"/>
      <c r="D4" s="1"/>
    </row>
    <row r="5" spans="1:4">
      <c r="A5" s="4"/>
      <c r="B5" s="15" t="s">
        <v>7</v>
      </c>
      <c r="C5" s="15"/>
      <c r="D5" s="15"/>
    </row>
    <row r="6" spans="1:4">
      <c r="A6" s="4"/>
      <c r="B6" s="5">
        <v>1</v>
      </c>
      <c r="C6" s="5">
        <f>360/2</f>
        <v>180</v>
      </c>
      <c r="D6" s="5">
        <v>360</v>
      </c>
    </row>
    <row r="7" spans="1:4">
      <c r="A7" s="4" t="s">
        <v>0</v>
      </c>
      <c r="B7" s="14">
        <f>IPMT($B2/12,B6,$B3*12,$B1)</f>
        <v>-1604.1666666666667</v>
      </c>
      <c r="C7" s="14">
        <f t="shared" ref="C7:D7" si="0">IPMT($B2/12,C6,$B3*12,$B1)</f>
        <v>-1118.7117712003071</v>
      </c>
      <c r="D7" s="14">
        <f t="shared" si="0"/>
        <v>-9.0667260687925353</v>
      </c>
    </row>
    <row r="8" spans="1:4">
      <c r="A8" s="4" t="s">
        <v>1</v>
      </c>
      <c r="B8" s="14">
        <f>PPMT($B2/12,B6,$B3*12,$B1)</f>
        <v>-383.09483804784168</v>
      </c>
      <c r="C8" s="14">
        <f t="shared" ref="C8:D8" si="1">PPMT($B2/12,C6,$B3*12,$B1)</f>
        <v>-868.54973351420131</v>
      </c>
      <c r="D8" s="14">
        <f t="shared" si="1"/>
        <v>-1978.1947786457158</v>
      </c>
    </row>
    <row r="9" spans="1:4">
      <c r="A9" s="12" t="s">
        <v>6</v>
      </c>
      <c r="B9" s="14">
        <f>SUM(B7:B8)</f>
        <v>-1987.2615047145084</v>
      </c>
      <c r="C9" s="14">
        <f t="shared" ref="C9:D9" si="2">SUM(C7:C8)</f>
        <v>-1987.2615047145084</v>
      </c>
      <c r="D9" s="14">
        <f t="shared" si="2"/>
        <v>-1987.2615047145084</v>
      </c>
    </row>
    <row r="10" spans="1:4">
      <c r="A10" s="4"/>
      <c r="B10" s="1"/>
      <c r="C10" s="1"/>
      <c r="D10" s="1"/>
    </row>
    <row r="11" spans="1:4">
      <c r="A11" s="12" t="s">
        <v>2</v>
      </c>
      <c r="B11" s="14">
        <f>PMT($B2/12,$B3*12,$B1)</f>
        <v>-1987.2615047145084</v>
      </c>
      <c r="C11" s="14">
        <f t="shared" ref="C11:D11" si="3">PMT($B2/12,$B3*12,$B1)</f>
        <v>-1987.2615047145084</v>
      </c>
      <c r="D11" s="14">
        <f t="shared" si="3"/>
        <v>-1987.2615047145084</v>
      </c>
    </row>
  </sheetData>
  <mergeCells count="1">
    <mergeCell ref="B5:D5"/>
  </mergeCells>
  <pageMargins left="0.7" right="0.7" top="0.75" bottom="0.75" header="0.3" footer="0.3"/>
  <pageSetup paperSize="9" orientation="portrait" horizontalDpi="12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9"/>
  <sheetViews>
    <sheetView tabSelected="1" workbookViewId="0">
      <selection activeCell="K33" sqref="K33"/>
    </sheetView>
  </sheetViews>
  <sheetFormatPr defaultRowHeight="15"/>
  <cols>
    <col min="1" max="1" width="20.28515625" customWidth="1"/>
    <col min="2" max="2" width="11.85546875" bestFit="1" customWidth="1"/>
    <col min="3" max="3" width="11.5703125" bestFit="1" customWidth="1"/>
    <col min="4" max="4" width="15.28515625" customWidth="1"/>
    <col min="5" max="5" width="14.5703125" customWidth="1"/>
    <col min="6" max="6" width="11.5703125" bestFit="1" customWidth="1"/>
    <col min="10" max="10" width="18.85546875" customWidth="1"/>
  </cols>
  <sheetData>
    <row r="1" spans="1:10">
      <c r="A1" s="20" t="s">
        <v>13</v>
      </c>
      <c r="B1" s="19">
        <v>220000</v>
      </c>
    </row>
    <row r="2" spans="1:10">
      <c r="A2" s="20" t="s">
        <v>4</v>
      </c>
      <c r="B2" s="6">
        <v>0.06</v>
      </c>
    </row>
    <row r="3" spans="1:10">
      <c r="A3" s="20" t="s">
        <v>14</v>
      </c>
      <c r="B3">
        <v>30</v>
      </c>
      <c r="J3" s="16"/>
    </row>
    <row r="4" spans="1:10">
      <c r="A4" s="20" t="s">
        <v>16</v>
      </c>
      <c r="B4">
        <v>16</v>
      </c>
      <c r="D4" s="20" t="s">
        <v>17</v>
      </c>
      <c r="E4" s="19">
        <f>CUMIPMT(B2/12,B3*12,B1,B4,B5,0)</f>
        <v>-12916.638411504115</v>
      </c>
    </row>
    <row r="5" spans="1:10">
      <c r="A5" s="20" t="s">
        <v>15</v>
      </c>
      <c r="B5">
        <v>27</v>
      </c>
      <c r="D5" s="20" t="s">
        <v>13</v>
      </c>
      <c r="E5" s="19">
        <f>CUMPRINC(B2/12,B3*12,B1,B4,B5,0)</f>
        <v>-2911.4954525287212</v>
      </c>
    </row>
    <row r="7" spans="1:10">
      <c r="C7" s="8"/>
      <c r="D7" s="9"/>
    </row>
    <row r="9" spans="1:10">
      <c r="B9" s="7"/>
    </row>
    <row r="10" spans="1:10">
      <c r="A10" s="17" t="s">
        <v>7</v>
      </c>
      <c r="B10" s="18" t="s">
        <v>8</v>
      </c>
      <c r="C10" s="18" t="s">
        <v>9</v>
      </c>
      <c r="D10" s="18" t="s">
        <v>10</v>
      </c>
      <c r="E10" s="18" t="s">
        <v>11</v>
      </c>
      <c r="F10" s="18" t="s">
        <v>12</v>
      </c>
    </row>
    <row r="11" spans="1:10">
      <c r="F11" s="10">
        <f>B1</f>
        <v>220000</v>
      </c>
    </row>
    <row r="12" spans="1:10">
      <c r="A12">
        <v>1</v>
      </c>
      <c r="B12" s="11">
        <v>38261</v>
      </c>
      <c r="C12" s="10">
        <f>PMT($B$2/12,$B$3*12,-$B$1)</f>
        <v>1319.0111553360698</v>
      </c>
      <c r="D12" s="10">
        <f>F11*$B$2/12</f>
        <v>1100</v>
      </c>
      <c r="E12" s="10">
        <f>C12-D12</f>
        <v>219.01115533606981</v>
      </c>
      <c r="F12" s="10">
        <f>F11-E12</f>
        <v>219780.98884466392</v>
      </c>
    </row>
    <row r="13" spans="1:10">
      <c r="A13">
        <v>2</v>
      </c>
      <c r="B13" s="11">
        <v>38292</v>
      </c>
      <c r="C13" s="10">
        <f t="shared" ref="C13:C76" si="0">PMT($B$2/12,$B$3*12,-$B$1)</f>
        <v>1319.0111553360698</v>
      </c>
      <c r="D13" s="10">
        <f t="shared" ref="D13:D40" si="1">F12*$B$2/12</f>
        <v>1098.9049442233197</v>
      </c>
      <c r="E13" s="10">
        <f t="shared" ref="E13:E40" si="2">C13-D13</f>
        <v>220.10621111275009</v>
      </c>
      <c r="F13" s="10">
        <f t="shared" ref="F13:F40" si="3">F12-E13</f>
        <v>219560.88263355117</v>
      </c>
    </row>
    <row r="14" spans="1:10">
      <c r="A14">
        <v>3</v>
      </c>
      <c r="B14" s="11">
        <v>38322</v>
      </c>
      <c r="C14" s="10">
        <f t="shared" si="0"/>
        <v>1319.0111553360698</v>
      </c>
      <c r="D14" s="10">
        <f t="shared" si="1"/>
        <v>1097.8044131677559</v>
      </c>
      <c r="E14" s="10">
        <f t="shared" si="2"/>
        <v>221.20674216831389</v>
      </c>
      <c r="F14" s="10">
        <f t="shared" si="3"/>
        <v>219339.67589138285</v>
      </c>
    </row>
    <row r="15" spans="1:10">
      <c r="A15">
        <v>4</v>
      </c>
      <c r="B15" s="11">
        <v>38353</v>
      </c>
      <c r="C15" s="10">
        <f t="shared" si="0"/>
        <v>1319.0111553360698</v>
      </c>
      <c r="D15" s="10">
        <f t="shared" si="1"/>
        <v>1096.6983794569142</v>
      </c>
      <c r="E15" s="10">
        <f t="shared" si="2"/>
        <v>222.31277587915565</v>
      </c>
      <c r="F15" s="10">
        <f t="shared" si="3"/>
        <v>219117.36311550369</v>
      </c>
    </row>
    <row r="16" spans="1:10">
      <c r="A16">
        <v>5</v>
      </c>
      <c r="B16" s="11">
        <v>38384</v>
      </c>
      <c r="C16" s="10">
        <f t="shared" si="0"/>
        <v>1319.0111553360698</v>
      </c>
      <c r="D16" s="10">
        <f t="shared" si="1"/>
        <v>1095.5868155775183</v>
      </c>
      <c r="E16" s="10">
        <f t="shared" si="2"/>
        <v>223.42433975855147</v>
      </c>
      <c r="F16" s="10">
        <f t="shared" si="3"/>
        <v>218893.93877574513</v>
      </c>
    </row>
    <row r="17" spans="1:6">
      <c r="A17">
        <v>6</v>
      </c>
      <c r="B17" s="11">
        <v>38412</v>
      </c>
      <c r="C17" s="10">
        <f t="shared" si="0"/>
        <v>1319.0111553360698</v>
      </c>
      <c r="D17" s="10">
        <f t="shared" si="1"/>
        <v>1094.4696938787256</v>
      </c>
      <c r="E17" s="10">
        <f t="shared" si="2"/>
        <v>224.54146145734421</v>
      </c>
      <c r="F17" s="10">
        <f t="shared" si="3"/>
        <v>218669.39731428778</v>
      </c>
    </row>
    <row r="18" spans="1:6">
      <c r="A18">
        <v>7</v>
      </c>
      <c r="B18" s="11">
        <v>38443</v>
      </c>
      <c r="C18" s="10">
        <f t="shared" si="0"/>
        <v>1319.0111553360698</v>
      </c>
      <c r="D18" s="10">
        <f t="shared" si="1"/>
        <v>1093.3469865714389</v>
      </c>
      <c r="E18" s="10">
        <f t="shared" si="2"/>
        <v>225.66416876463086</v>
      </c>
      <c r="F18" s="10">
        <f t="shared" si="3"/>
        <v>218443.73314552315</v>
      </c>
    </row>
    <row r="19" spans="1:6">
      <c r="A19">
        <v>8</v>
      </c>
      <c r="B19" s="11">
        <v>38473</v>
      </c>
      <c r="C19" s="10">
        <f t="shared" si="0"/>
        <v>1319.0111553360698</v>
      </c>
      <c r="D19" s="10">
        <f t="shared" si="1"/>
        <v>1092.2186657276156</v>
      </c>
      <c r="E19" s="10">
        <f t="shared" si="2"/>
        <v>226.79248960845416</v>
      </c>
      <c r="F19" s="10">
        <f t="shared" si="3"/>
        <v>218216.94065591469</v>
      </c>
    </row>
    <row r="20" spans="1:6">
      <c r="A20">
        <v>9</v>
      </c>
      <c r="B20" s="11">
        <v>38504</v>
      </c>
      <c r="C20" s="10">
        <f t="shared" si="0"/>
        <v>1319.0111553360698</v>
      </c>
      <c r="D20" s="10">
        <f t="shared" si="1"/>
        <v>1091.0847032795734</v>
      </c>
      <c r="E20" s="10">
        <f t="shared" si="2"/>
        <v>227.92645205649637</v>
      </c>
      <c r="F20" s="10">
        <f t="shared" si="3"/>
        <v>217989.01420385818</v>
      </c>
    </row>
    <row r="21" spans="1:6">
      <c r="A21">
        <v>10</v>
      </c>
      <c r="B21" s="11">
        <v>38534</v>
      </c>
      <c r="C21" s="10">
        <f t="shared" si="0"/>
        <v>1319.0111553360698</v>
      </c>
      <c r="D21" s="10">
        <f t="shared" si="1"/>
        <v>1089.9450710192909</v>
      </c>
      <c r="E21" s="10">
        <f t="shared" si="2"/>
        <v>229.06608431677887</v>
      </c>
      <c r="F21" s="10">
        <f t="shared" si="3"/>
        <v>217759.9481195414</v>
      </c>
    </row>
    <row r="22" spans="1:6">
      <c r="A22">
        <v>11</v>
      </c>
      <c r="B22" s="11">
        <v>38565</v>
      </c>
      <c r="C22" s="10">
        <f t="shared" si="0"/>
        <v>1319.0111553360698</v>
      </c>
      <c r="D22" s="10">
        <f t="shared" si="1"/>
        <v>1088.7997405977069</v>
      </c>
      <c r="E22" s="10">
        <f t="shared" si="2"/>
        <v>230.21141473836292</v>
      </c>
      <c r="F22" s="10">
        <f t="shared" si="3"/>
        <v>217529.73670480304</v>
      </c>
    </row>
    <row r="23" spans="1:6">
      <c r="A23">
        <v>12</v>
      </c>
      <c r="B23" s="11">
        <v>38596</v>
      </c>
      <c r="C23" s="10">
        <f t="shared" si="0"/>
        <v>1319.0111553360698</v>
      </c>
      <c r="D23" s="10">
        <f t="shared" si="1"/>
        <v>1087.648683524015</v>
      </c>
      <c r="E23" s="10">
        <f t="shared" si="2"/>
        <v>231.36247181205476</v>
      </c>
      <c r="F23" s="10">
        <f t="shared" si="3"/>
        <v>217298.37423299099</v>
      </c>
    </row>
    <row r="24" spans="1:6">
      <c r="A24">
        <v>13</v>
      </c>
      <c r="B24" s="11">
        <v>38626</v>
      </c>
      <c r="C24" s="10">
        <f t="shared" si="0"/>
        <v>1319.0111553360698</v>
      </c>
      <c r="D24" s="10">
        <f t="shared" si="1"/>
        <v>1086.491871164955</v>
      </c>
      <c r="E24" s="10">
        <f t="shared" si="2"/>
        <v>232.5192841711148</v>
      </c>
      <c r="F24" s="10">
        <f t="shared" si="3"/>
        <v>217065.85494881988</v>
      </c>
    </row>
    <row r="25" spans="1:6">
      <c r="A25">
        <v>14</v>
      </c>
      <c r="B25" s="11">
        <v>38657</v>
      </c>
      <c r="C25" s="10">
        <f t="shared" si="0"/>
        <v>1319.0111553360698</v>
      </c>
      <c r="D25" s="10">
        <f t="shared" si="1"/>
        <v>1085.3292747440994</v>
      </c>
      <c r="E25" s="10">
        <f t="shared" si="2"/>
        <v>233.68188059197041</v>
      </c>
      <c r="F25" s="10">
        <f t="shared" si="3"/>
        <v>216832.17306822792</v>
      </c>
    </row>
    <row r="26" spans="1:6">
      <c r="A26">
        <v>15</v>
      </c>
      <c r="B26" s="11">
        <v>38687</v>
      </c>
      <c r="C26" s="10">
        <f t="shared" si="0"/>
        <v>1319.0111553360698</v>
      </c>
      <c r="D26" s="10">
        <f t="shared" si="1"/>
        <v>1084.1608653411395</v>
      </c>
      <c r="E26" s="10">
        <f t="shared" si="2"/>
        <v>234.85028999493034</v>
      </c>
      <c r="F26" s="10">
        <f t="shared" si="3"/>
        <v>216597.32277823298</v>
      </c>
    </row>
    <row r="27" spans="1:6">
      <c r="A27">
        <v>16</v>
      </c>
      <c r="B27" s="11">
        <v>38718</v>
      </c>
      <c r="C27" s="10">
        <f t="shared" si="0"/>
        <v>1319.0111553360698</v>
      </c>
      <c r="D27" s="10">
        <f t="shared" si="1"/>
        <v>1082.9866138911648</v>
      </c>
      <c r="E27" s="10">
        <f t="shared" si="2"/>
        <v>236.02454144490503</v>
      </c>
      <c r="F27" s="10">
        <f t="shared" si="3"/>
        <v>216361.29823678808</v>
      </c>
    </row>
    <row r="28" spans="1:6">
      <c r="A28">
        <v>17</v>
      </c>
      <c r="B28" s="11">
        <v>38749</v>
      </c>
      <c r="C28" s="10">
        <f t="shared" si="0"/>
        <v>1319.0111553360698</v>
      </c>
      <c r="D28" s="10">
        <f t="shared" si="1"/>
        <v>1081.8064911839404</v>
      </c>
      <c r="E28" s="10">
        <f t="shared" si="2"/>
        <v>237.20466415212945</v>
      </c>
      <c r="F28" s="10">
        <f t="shared" si="3"/>
        <v>216124.09357263596</v>
      </c>
    </row>
    <row r="29" spans="1:6">
      <c r="A29">
        <v>18</v>
      </c>
      <c r="B29" s="11">
        <v>38777</v>
      </c>
      <c r="C29" s="10">
        <f t="shared" si="0"/>
        <v>1319.0111553360698</v>
      </c>
      <c r="D29" s="10">
        <f t="shared" si="1"/>
        <v>1080.6204678631798</v>
      </c>
      <c r="E29" s="10">
        <f t="shared" si="2"/>
        <v>238.39068747289002</v>
      </c>
      <c r="F29" s="10">
        <f t="shared" si="3"/>
        <v>215885.70288516307</v>
      </c>
    </row>
    <row r="30" spans="1:6">
      <c r="A30">
        <v>19</v>
      </c>
      <c r="B30" s="11">
        <v>38808</v>
      </c>
      <c r="C30" s="10">
        <f t="shared" si="0"/>
        <v>1319.0111553360698</v>
      </c>
      <c r="D30" s="10">
        <f t="shared" si="1"/>
        <v>1079.4285144258154</v>
      </c>
      <c r="E30" s="10">
        <f t="shared" si="2"/>
        <v>239.58264091025444</v>
      </c>
      <c r="F30" s="10">
        <f t="shared" si="3"/>
        <v>215646.12024425282</v>
      </c>
    </row>
    <row r="31" spans="1:6">
      <c r="A31">
        <v>20</v>
      </c>
      <c r="B31" s="11">
        <v>38838</v>
      </c>
      <c r="C31" s="10">
        <f t="shared" si="0"/>
        <v>1319.0111553360698</v>
      </c>
      <c r="D31" s="10">
        <f t="shared" si="1"/>
        <v>1078.2306012212641</v>
      </c>
      <c r="E31" s="10">
        <f t="shared" si="2"/>
        <v>240.78055411480568</v>
      </c>
      <c r="F31" s="10">
        <f t="shared" si="3"/>
        <v>215405.339690138</v>
      </c>
    </row>
    <row r="32" spans="1:6">
      <c r="A32">
        <v>21</v>
      </c>
      <c r="B32" s="11">
        <v>38869</v>
      </c>
      <c r="C32" s="10">
        <f t="shared" si="0"/>
        <v>1319.0111553360698</v>
      </c>
      <c r="D32" s="10">
        <f t="shared" si="1"/>
        <v>1077.02669845069</v>
      </c>
      <c r="E32" s="10">
        <f t="shared" si="2"/>
        <v>241.98445688537981</v>
      </c>
      <c r="F32" s="10">
        <f t="shared" si="3"/>
        <v>215163.35523325263</v>
      </c>
    </row>
    <row r="33" spans="1:6">
      <c r="A33">
        <v>22</v>
      </c>
      <c r="B33" s="11">
        <v>38899</v>
      </c>
      <c r="C33" s="10">
        <f t="shared" si="0"/>
        <v>1319.0111553360698</v>
      </c>
      <c r="D33" s="10">
        <f t="shared" si="1"/>
        <v>1075.8167761662633</v>
      </c>
      <c r="E33" s="10">
        <f t="shared" si="2"/>
        <v>243.19437916980655</v>
      </c>
      <c r="F33" s="10">
        <f t="shared" si="3"/>
        <v>214920.16085408282</v>
      </c>
    </row>
    <row r="34" spans="1:6">
      <c r="A34">
        <v>23</v>
      </c>
      <c r="B34" s="11">
        <v>38930</v>
      </c>
      <c r="C34" s="10">
        <f t="shared" si="0"/>
        <v>1319.0111553360698</v>
      </c>
      <c r="D34" s="10">
        <f t="shared" si="1"/>
        <v>1074.6008042704141</v>
      </c>
      <c r="E34" s="10">
        <f t="shared" si="2"/>
        <v>244.41035106565573</v>
      </c>
      <c r="F34" s="10">
        <f t="shared" si="3"/>
        <v>214675.75050301716</v>
      </c>
    </row>
    <row r="35" spans="1:6">
      <c r="A35">
        <v>24</v>
      </c>
      <c r="B35" s="11">
        <v>38961</v>
      </c>
      <c r="C35" s="10">
        <f t="shared" si="0"/>
        <v>1319.0111553360698</v>
      </c>
      <c r="D35" s="10">
        <f t="shared" si="1"/>
        <v>1073.3787525150858</v>
      </c>
      <c r="E35" s="10">
        <f t="shared" si="2"/>
        <v>245.632402820984</v>
      </c>
      <c r="F35" s="10">
        <f t="shared" si="3"/>
        <v>214430.11810019618</v>
      </c>
    </row>
    <row r="36" spans="1:6">
      <c r="A36">
        <v>25</v>
      </c>
      <c r="B36" s="11">
        <v>38991</v>
      </c>
      <c r="C36" s="10">
        <f t="shared" si="0"/>
        <v>1319.0111553360698</v>
      </c>
      <c r="D36" s="10">
        <f t="shared" si="1"/>
        <v>1072.1505905009808</v>
      </c>
      <c r="E36" s="10">
        <f t="shared" si="2"/>
        <v>246.86056483508901</v>
      </c>
      <c r="F36" s="10">
        <f t="shared" si="3"/>
        <v>214183.2575353611</v>
      </c>
    </row>
    <row r="37" spans="1:6">
      <c r="A37">
        <v>26</v>
      </c>
      <c r="B37" s="11">
        <v>39022</v>
      </c>
      <c r="C37" s="10">
        <f t="shared" si="0"/>
        <v>1319.0111553360698</v>
      </c>
      <c r="D37" s="10">
        <f t="shared" si="1"/>
        <v>1070.9162876768055</v>
      </c>
      <c r="E37" s="10">
        <f t="shared" si="2"/>
        <v>248.09486765926431</v>
      </c>
      <c r="F37" s="10">
        <f t="shared" si="3"/>
        <v>213935.16266770184</v>
      </c>
    </row>
    <row r="38" spans="1:6">
      <c r="A38">
        <v>27</v>
      </c>
      <c r="B38" s="11">
        <v>39052</v>
      </c>
      <c r="C38" s="10">
        <f t="shared" si="0"/>
        <v>1319.0111553360698</v>
      </c>
      <c r="D38" s="10">
        <f t="shared" si="1"/>
        <v>1069.675813338509</v>
      </c>
      <c r="E38" s="10">
        <f t="shared" si="2"/>
        <v>249.33534199756082</v>
      </c>
      <c r="F38" s="10">
        <f t="shared" si="3"/>
        <v>213685.82732570427</v>
      </c>
    </row>
    <row r="39" spans="1:6">
      <c r="A39">
        <v>28</v>
      </c>
      <c r="B39" s="11">
        <v>39083</v>
      </c>
      <c r="C39" s="10">
        <f t="shared" si="0"/>
        <v>1319.0111553360698</v>
      </c>
      <c r="D39" s="10">
        <f t="shared" si="1"/>
        <v>1068.4291366285213</v>
      </c>
      <c r="E39" s="10">
        <f t="shared" si="2"/>
        <v>250.58201870754851</v>
      </c>
      <c r="F39" s="10">
        <f t="shared" si="3"/>
        <v>213435.24530699672</v>
      </c>
    </row>
    <row r="40" spans="1:6">
      <c r="A40">
        <v>29</v>
      </c>
      <c r="B40" s="11">
        <v>39114</v>
      </c>
      <c r="C40" s="10">
        <f t="shared" si="0"/>
        <v>1319.0111553360698</v>
      </c>
      <c r="D40" s="10">
        <f t="shared" si="1"/>
        <v>1067.1762265349835</v>
      </c>
      <c r="E40" s="10">
        <f t="shared" si="2"/>
        <v>251.83492880108633</v>
      </c>
      <c r="F40" s="10">
        <f t="shared" si="3"/>
        <v>213183.41037819564</v>
      </c>
    </row>
    <row r="41" spans="1:6">
      <c r="A41">
        <v>30</v>
      </c>
      <c r="B41" s="11">
        <v>39142</v>
      </c>
      <c r="C41" s="10">
        <f t="shared" si="0"/>
        <v>1319.0111553360698</v>
      </c>
      <c r="D41" s="10">
        <f t="shared" ref="D41:D104" si="4">F40*$B$2/12</f>
        <v>1065.9170518909782</v>
      </c>
      <c r="E41" s="10">
        <f t="shared" ref="E41:E104" si="5">C41-D41</f>
        <v>253.0941034450916</v>
      </c>
      <c r="F41" s="10">
        <f t="shared" ref="F41:F104" si="6">F40-E41</f>
        <v>212930.31627475054</v>
      </c>
    </row>
    <row r="42" spans="1:6">
      <c r="A42">
        <v>31</v>
      </c>
      <c r="B42" s="11">
        <v>39173</v>
      </c>
      <c r="C42" s="10">
        <f t="shared" si="0"/>
        <v>1319.0111553360698</v>
      </c>
      <c r="D42" s="10">
        <f t="shared" si="4"/>
        <v>1064.6515813737526</v>
      </c>
      <c r="E42" s="10">
        <f t="shared" si="5"/>
        <v>254.3595739623172</v>
      </c>
      <c r="F42" s="10">
        <f t="shared" si="6"/>
        <v>212675.95670078823</v>
      </c>
    </row>
    <row r="43" spans="1:6">
      <c r="A43">
        <v>32</v>
      </c>
      <c r="B43" s="11">
        <v>39203</v>
      </c>
      <c r="C43" s="10">
        <f t="shared" si="0"/>
        <v>1319.0111553360698</v>
      </c>
      <c r="D43" s="10">
        <f t="shared" si="4"/>
        <v>1063.3797835039411</v>
      </c>
      <c r="E43" s="10">
        <f t="shared" si="5"/>
        <v>255.63137183212871</v>
      </c>
      <c r="F43" s="10">
        <f t="shared" si="6"/>
        <v>212420.3253289561</v>
      </c>
    </row>
    <row r="44" spans="1:6">
      <c r="A44">
        <v>33</v>
      </c>
      <c r="B44" s="11">
        <v>39234</v>
      </c>
      <c r="C44" s="10">
        <f t="shared" si="0"/>
        <v>1319.0111553360698</v>
      </c>
      <c r="D44" s="10">
        <f t="shared" si="4"/>
        <v>1062.1016266447805</v>
      </c>
      <c r="E44" s="10">
        <f t="shared" si="5"/>
        <v>256.90952869128932</v>
      </c>
      <c r="F44" s="10">
        <f t="shared" si="6"/>
        <v>212163.4158002648</v>
      </c>
    </row>
    <row r="45" spans="1:6">
      <c r="A45">
        <v>34</v>
      </c>
      <c r="B45" s="11">
        <v>39264</v>
      </c>
      <c r="C45" s="10">
        <f t="shared" si="0"/>
        <v>1319.0111553360698</v>
      </c>
      <c r="D45" s="10">
        <f t="shared" si="4"/>
        <v>1060.8170790013239</v>
      </c>
      <c r="E45" s="10">
        <f t="shared" si="5"/>
        <v>258.19407633474589</v>
      </c>
      <c r="F45" s="10">
        <f t="shared" si="6"/>
        <v>211905.22172393007</v>
      </c>
    </row>
    <row r="46" spans="1:6">
      <c r="A46">
        <v>35</v>
      </c>
      <c r="B46" s="11">
        <v>39295</v>
      </c>
      <c r="C46" s="10">
        <f t="shared" si="0"/>
        <v>1319.0111553360698</v>
      </c>
      <c r="D46" s="10">
        <f t="shared" si="4"/>
        <v>1059.5261086196504</v>
      </c>
      <c r="E46" s="10">
        <f t="shared" si="5"/>
        <v>259.48504671641945</v>
      </c>
      <c r="F46" s="10">
        <f t="shared" si="6"/>
        <v>211645.73667721366</v>
      </c>
    </row>
    <row r="47" spans="1:6">
      <c r="A47">
        <v>36</v>
      </c>
      <c r="B47" s="11">
        <v>39326</v>
      </c>
      <c r="C47" s="10">
        <f t="shared" si="0"/>
        <v>1319.0111553360698</v>
      </c>
      <c r="D47" s="10">
        <f t="shared" si="4"/>
        <v>1058.2286833860683</v>
      </c>
      <c r="E47" s="10">
        <f t="shared" si="5"/>
        <v>260.78247195000154</v>
      </c>
      <c r="F47" s="10">
        <f t="shared" si="6"/>
        <v>211384.95420526367</v>
      </c>
    </row>
    <row r="48" spans="1:6">
      <c r="A48">
        <v>37</v>
      </c>
      <c r="B48" s="11">
        <v>39356</v>
      </c>
      <c r="C48" s="10">
        <f t="shared" si="0"/>
        <v>1319.0111553360698</v>
      </c>
      <c r="D48" s="10">
        <f t="shared" si="4"/>
        <v>1056.9247710263182</v>
      </c>
      <c r="E48" s="10">
        <f t="shared" si="5"/>
        <v>262.08638430975157</v>
      </c>
      <c r="F48" s="10">
        <f t="shared" si="6"/>
        <v>211122.86782095392</v>
      </c>
    </row>
    <row r="49" spans="1:6">
      <c r="A49">
        <v>38</v>
      </c>
      <c r="B49" s="11">
        <v>39387</v>
      </c>
      <c r="C49" s="10">
        <f t="shared" si="0"/>
        <v>1319.0111553360698</v>
      </c>
      <c r="D49" s="10">
        <f t="shared" si="4"/>
        <v>1055.6143391047697</v>
      </c>
      <c r="E49" s="10">
        <f t="shared" si="5"/>
        <v>263.39681623130014</v>
      </c>
      <c r="F49" s="10">
        <f t="shared" si="6"/>
        <v>210859.47100472261</v>
      </c>
    </row>
    <row r="50" spans="1:6">
      <c r="A50">
        <v>39</v>
      </c>
      <c r="B50" s="11">
        <v>39417</v>
      </c>
      <c r="C50" s="10">
        <f t="shared" si="0"/>
        <v>1319.0111553360698</v>
      </c>
      <c r="D50" s="10">
        <f t="shared" si="4"/>
        <v>1054.2973550236131</v>
      </c>
      <c r="E50" s="10">
        <f t="shared" si="5"/>
        <v>264.71380031245667</v>
      </c>
      <c r="F50" s="10">
        <f t="shared" si="6"/>
        <v>210594.75720441015</v>
      </c>
    </row>
    <row r="51" spans="1:6">
      <c r="A51">
        <v>40</v>
      </c>
      <c r="B51" s="11">
        <v>39448</v>
      </c>
      <c r="C51" s="10">
        <f t="shared" si="0"/>
        <v>1319.0111553360698</v>
      </c>
      <c r="D51" s="10">
        <f t="shared" si="4"/>
        <v>1052.9737860220507</v>
      </c>
      <c r="E51" s="10">
        <f t="shared" si="5"/>
        <v>266.03736931401909</v>
      </c>
      <c r="F51" s="10">
        <f t="shared" si="6"/>
        <v>210328.71983509613</v>
      </c>
    </row>
    <row r="52" spans="1:6">
      <c r="A52">
        <v>41</v>
      </c>
      <c r="B52" s="11">
        <v>39479</v>
      </c>
      <c r="C52" s="10">
        <f t="shared" si="0"/>
        <v>1319.0111553360698</v>
      </c>
      <c r="D52" s="10">
        <f t="shared" si="4"/>
        <v>1051.6435991754806</v>
      </c>
      <c r="E52" s="10">
        <f t="shared" si="5"/>
        <v>267.36755616058917</v>
      </c>
      <c r="F52" s="10">
        <f t="shared" si="6"/>
        <v>210061.35227893555</v>
      </c>
    </row>
    <row r="53" spans="1:6">
      <c r="A53">
        <v>42</v>
      </c>
      <c r="B53" s="11">
        <v>39508</v>
      </c>
      <c r="C53" s="10">
        <f t="shared" si="0"/>
        <v>1319.0111553360698</v>
      </c>
      <c r="D53" s="10">
        <f t="shared" si="4"/>
        <v>1050.3067613946778</v>
      </c>
      <c r="E53" s="10">
        <f t="shared" si="5"/>
        <v>268.70439394139203</v>
      </c>
      <c r="F53" s="10">
        <f t="shared" si="6"/>
        <v>209792.64788499416</v>
      </c>
    </row>
    <row r="54" spans="1:6">
      <c r="A54">
        <v>43</v>
      </c>
      <c r="B54" s="11">
        <v>39539</v>
      </c>
      <c r="C54" s="10">
        <f t="shared" si="0"/>
        <v>1319.0111553360698</v>
      </c>
      <c r="D54" s="10">
        <f t="shared" si="4"/>
        <v>1048.9632394249709</v>
      </c>
      <c r="E54" s="10">
        <f t="shared" si="5"/>
        <v>270.04791591109893</v>
      </c>
      <c r="F54" s="10">
        <f t="shared" si="6"/>
        <v>209522.59996908306</v>
      </c>
    </row>
    <row r="55" spans="1:6">
      <c r="A55">
        <v>44</v>
      </c>
      <c r="B55" s="11">
        <v>39569</v>
      </c>
      <c r="C55" s="10">
        <f t="shared" si="0"/>
        <v>1319.0111553360698</v>
      </c>
      <c r="D55" s="10">
        <f t="shared" si="4"/>
        <v>1047.6129998454153</v>
      </c>
      <c r="E55" s="10">
        <f t="shared" si="5"/>
        <v>271.39815549065452</v>
      </c>
      <c r="F55" s="10">
        <f t="shared" si="6"/>
        <v>209251.2018135924</v>
      </c>
    </row>
    <row r="56" spans="1:6">
      <c r="A56">
        <v>45</v>
      </c>
      <c r="B56" s="11">
        <v>39600</v>
      </c>
      <c r="C56" s="10">
        <f t="shared" si="0"/>
        <v>1319.0111553360698</v>
      </c>
      <c r="D56" s="10">
        <f t="shared" si="4"/>
        <v>1046.2560090679619</v>
      </c>
      <c r="E56" s="10">
        <f t="shared" si="5"/>
        <v>272.75514626810786</v>
      </c>
      <c r="F56" s="10">
        <f t="shared" si="6"/>
        <v>208978.44666732429</v>
      </c>
    </row>
    <row r="57" spans="1:6">
      <c r="A57">
        <v>46</v>
      </c>
      <c r="B57" s="11">
        <v>39630</v>
      </c>
      <c r="C57" s="10">
        <f t="shared" si="0"/>
        <v>1319.0111553360698</v>
      </c>
      <c r="D57" s="10">
        <f t="shared" si="4"/>
        <v>1044.8922333366215</v>
      </c>
      <c r="E57" s="10">
        <f t="shared" si="5"/>
        <v>274.11892199944828</v>
      </c>
      <c r="F57" s="10">
        <f t="shared" si="6"/>
        <v>208704.32774532484</v>
      </c>
    </row>
    <row r="58" spans="1:6">
      <c r="A58">
        <v>47</v>
      </c>
      <c r="B58" s="11">
        <v>39661</v>
      </c>
      <c r="C58" s="10">
        <f t="shared" si="0"/>
        <v>1319.0111553360698</v>
      </c>
      <c r="D58" s="10">
        <f t="shared" si="4"/>
        <v>1043.5216387266241</v>
      </c>
      <c r="E58" s="10">
        <f t="shared" si="5"/>
        <v>275.48951660944567</v>
      </c>
      <c r="F58" s="10">
        <f t="shared" si="6"/>
        <v>208428.83822871541</v>
      </c>
    </row>
    <row r="59" spans="1:6">
      <c r="A59">
        <v>48</v>
      </c>
      <c r="B59" s="11">
        <v>39692</v>
      </c>
      <c r="C59" s="10">
        <f t="shared" si="0"/>
        <v>1319.0111553360698</v>
      </c>
      <c r="D59" s="10">
        <f t="shared" si="4"/>
        <v>1042.144191143577</v>
      </c>
      <c r="E59" s="10">
        <f t="shared" si="5"/>
        <v>276.86696419249279</v>
      </c>
      <c r="F59" s="10">
        <f t="shared" si="6"/>
        <v>208151.97126452293</v>
      </c>
    </row>
    <row r="60" spans="1:6">
      <c r="A60">
        <v>49</v>
      </c>
      <c r="B60" s="11">
        <v>39722</v>
      </c>
      <c r="C60" s="10">
        <f t="shared" si="0"/>
        <v>1319.0111553360698</v>
      </c>
      <c r="D60" s="10">
        <f t="shared" si="4"/>
        <v>1040.7598563226145</v>
      </c>
      <c r="E60" s="10">
        <f t="shared" si="5"/>
        <v>278.25129901345531</v>
      </c>
      <c r="F60" s="10">
        <f t="shared" si="6"/>
        <v>207873.71996550949</v>
      </c>
    </row>
    <row r="61" spans="1:6">
      <c r="A61">
        <v>50</v>
      </c>
      <c r="B61" s="11">
        <v>39753</v>
      </c>
      <c r="C61" s="10">
        <f t="shared" si="0"/>
        <v>1319.0111553360698</v>
      </c>
      <c r="D61" s="10">
        <f t="shared" si="4"/>
        <v>1039.3685998275475</v>
      </c>
      <c r="E61" s="10">
        <f t="shared" si="5"/>
        <v>279.64255550852226</v>
      </c>
      <c r="F61" s="10">
        <f t="shared" si="6"/>
        <v>207594.07741000096</v>
      </c>
    </row>
    <row r="62" spans="1:6">
      <c r="A62">
        <v>51</v>
      </c>
      <c r="B62" s="11">
        <v>39783</v>
      </c>
      <c r="C62" s="10">
        <f t="shared" si="0"/>
        <v>1319.0111553360698</v>
      </c>
      <c r="D62" s="10">
        <f t="shared" si="4"/>
        <v>1037.9703870500048</v>
      </c>
      <c r="E62" s="10">
        <f t="shared" si="5"/>
        <v>281.04076828606503</v>
      </c>
      <c r="F62" s="10">
        <f t="shared" si="6"/>
        <v>207313.03664171489</v>
      </c>
    </row>
    <row r="63" spans="1:6">
      <c r="A63">
        <v>52</v>
      </c>
      <c r="B63" s="11">
        <v>39814</v>
      </c>
      <c r="C63" s="10">
        <f t="shared" si="0"/>
        <v>1319.0111553360698</v>
      </c>
      <c r="D63" s="10">
        <f t="shared" si="4"/>
        <v>1036.5651832085744</v>
      </c>
      <c r="E63" s="10">
        <f t="shared" si="5"/>
        <v>282.44597212749545</v>
      </c>
      <c r="F63" s="10">
        <f t="shared" si="6"/>
        <v>207030.5906695874</v>
      </c>
    </row>
    <row r="64" spans="1:6">
      <c r="A64">
        <v>53</v>
      </c>
      <c r="B64" s="11">
        <v>39845</v>
      </c>
      <c r="C64" s="10">
        <f t="shared" si="0"/>
        <v>1319.0111553360698</v>
      </c>
      <c r="D64" s="10">
        <f t="shared" si="4"/>
        <v>1035.152953347937</v>
      </c>
      <c r="E64" s="10">
        <f t="shared" si="5"/>
        <v>283.85820198813281</v>
      </c>
      <c r="F64" s="10">
        <f t="shared" si="6"/>
        <v>206746.73246759927</v>
      </c>
    </row>
    <row r="65" spans="1:6">
      <c r="A65">
        <v>54</v>
      </c>
      <c r="B65" s="11">
        <v>39873</v>
      </c>
      <c r="C65" s="10">
        <f t="shared" si="0"/>
        <v>1319.0111553360698</v>
      </c>
      <c r="D65" s="10">
        <f t="shared" si="4"/>
        <v>1033.7336623379963</v>
      </c>
      <c r="E65" s="10">
        <f t="shared" si="5"/>
        <v>285.27749299807351</v>
      </c>
      <c r="F65" s="10">
        <f t="shared" si="6"/>
        <v>206461.45497460119</v>
      </c>
    </row>
    <row r="66" spans="1:6">
      <c r="A66">
        <v>55</v>
      </c>
      <c r="B66" s="11">
        <v>39904</v>
      </c>
      <c r="C66" s="10">
        <f t="shared" si="0"/>
        <v>1319.0111553360698</v>
      </c>
      <c r="D66" s="10">
        <f t="shared" si="4"/>
        <v>1032.3072748730058</v>
      </c>
      <c r="E66" s="10">
        <f t="shared" si="5"/>
        <v>286.70388046306402</v>
      </c>
      <c r="F66" s="10">
        <f t="shared" si="6"/>
        <v>206174.75109413813</v>
      </c>
    </row>
    <row r="67" spans="1:6">
      <c r="A67">
        <v>56</v>
      </c>
      <c r="B67" s="11">
        <v>39934</v>
      </c>
      <c r="C67" s="10">
        <f t="shared" si="0"/>
        <v>1319.0111553360698</v>
      </c>
      <c r="D67" s="10">
        <f t="shared" si="4"/>
        <v>1030.8737554706906</v>
      </c>
      <c r="E67" s="10">
        <f t="shared" si="5"/>
        <v>288.13739986537917</v>
      </c>
      <c r="F67" s="10">
        <f t="shared" si="6"/>
        <v>205886.61369427276</v>
      </c>
    </row>
    <row r="68" spans="1:6">
      <c r="A68">
        <v>57</v>
      </c>
      <c r="B68" s="11">
        <v>39965</v>
      </c>
      <c r="C68" s="10">
        <f t="shared" si="0"/>
        <v>1319.0111553360698</v>
      </c>
      <c r="D68" s="10">
        <f t="shared" si="4"/>
        <v>1029.4330684713639</v>
      </c>
      <c r="E68" s="10">
        <f t="shared" si="5"/>
        <v>289.57808686470594</v>
      </c>
      <c r="F68" s="10">
        <f t="shared" si="6"/>
        <v>205597.03560740806</v>
      </c>
    </row>
    <row r="69" spans="1:6">
      <c r="A69">
        <v>58</v>
      </c>
      <c r="B69" s="11">
        <v>39995</v>
      </c>
      <c r="C69" s="10">
        <f t="shared" si="0"/>
        <v>1319.0111553360698</v>
      </c>
      <c r="D69" s="10">
        <f t="shared" si="4"/>
        <v>1027.9851780370402</v>
      </c>
      <c r="E69" s="10">
        <f t="shared" si="5"/>
        <v>291.02597729902959</v>
      </c>
      <c r="F69" s="10">
        <f t="shared" si="6"/>
        <v>205306.00963010904</v>
      </c>
    </row>
    <row r="70" spans="1:6">
      <c r="A70">
        <v>59</v>
      </c>
      <c r="B70" s="11">
        <v>40026</v>
      </c>
      <c r="C70" s="10">
        <f t="shared" si="0"/>
        <v>1319.0111553360698</v>
      </c>
      <c r="D70" s="10">
        <f t="shared" si="4"/>
        <v>1026.5300481505451</v>
      </c>
      <c r="E70" s="10">
        <f t="shared" si="5"/>
        <v>292.48110718552471</v>
      </c>
      <c r="F70" s="10">
        <f t="shared" si="6"/>
        <v>205013.5285229235</v>
      </c>
    </row>
    <row r="71" spans="1:6">
      <c r="A71">
        <v>60</v>
      </c>
      <c r="B71" s="11">
        <v>40057</v>
      </c>
      <c r="C71" s="10">
        <f t="shared" si="0"/>
        <v>1319.0111553360698</v>
      </c>
      <c r="D71" s="10">
        <f t="shared" si="4"/>
        <v>1025.0676426146174</v>
      </c>
      <c r="E71" s="10">
        <f t="shared" si="5"/>
        <v>293.94351272145241</v>
      </c>
      <c r="F71" s="10">
        <f t="shared" si="6"/>
        <v>204719.58501020205</v>
      </c>
    </row>
    <row r="72" spans="1:6">
      <c r="A72">
        <v>61</v>
      </c>
      <c r="B72" s="11">
        <v>40087</v>
      </c>
      <c r="C72" s="10">
        <f t="shared" si="0"/>
        <v>1319.0111553360698</v>
      </c>
      <c r="D72" s="10">
        <f t="shared" si="4"/>
        <v>1023.5979250510103</v>
      </c>
      <c r="E72" s="10">
        <f t="shared" si="5"/>
        <v>295.41323028505951</v>
      </c>
      <c r="F72" s="10">
        <f t="shared" si="6"/>
        <v>204424.171779917</v>
      </c>
    </row>
    <row r="73" spans="1:6">
      <c r="A73">
        <v>62</v>
      </c>
      <c r="B73" s="11">
        <v>40118</v>
      </c>
      <c r="C73" s="10">
        <f t="shared" si="0"/>
        <v>1319.0111553360698</v>
      </c>
      <c r="D73" s="10">
        <f t="shared" si="4"/>
        <v>1022.120858899585</v>
      </c>
      <c r="E73" s="10">
        <f t="shared" si="5"/>
        <v>296.89029643648485</v>
      </c>
      <c r="F73" s="10">
        <f t="shared" si="6"/>
        <v>204127.2814834805</v>
      </c>
    </row>
    <row r="74" spans="1:6">
      <c r="A74">
        <v>63</v>
      </c>
      <c r="B74" s="11">
        <v>40148</v>
      </c>
      <c r="C74" s="10">
        <f t="shared" si="0"/>
        <v>1319.0111553360698</v>
      </c>
      <c r="D74" s="10">
        <f t="shared" si="4"/>
        <v>1020.6364074174026</v>
      </c>
      <c r="E74" s="10">
        <f t="shared" si="5"/>
        <v>298.37474791866725</v>
      </c>
      <c r="F74" s="10">
        <f t="shared" si="6"/>
        <v>203828.90673556185</v>
      </c>
    </row>
    <row r="75" spans="1:6">
      <c r="A75">
        <v>64</v>
      </c>
      <c r="B75" s="11">
        <v>40179</v>
      </c>
      <c r="C75" s="10">
        <f t="shared" si="0"/>
        <v>1319.0111553360698</v>
      </c>
      <c r="D75" s="10">
        <f t="shared" si="4"/>
        <v>1019.1445336778092</v>
      </c>
      <c r="E75" s="10">
        <f t="shared" si="5"/>
        <v>299.86662165826056</v>
      </c>
      <c r="F75" s="10">
        <f t="shared" si="6"/>
        <v>203529.04011390358</v>
      </c>
    </row>
    <row r="76" spans="1:6">
      <c r="A76">
        <v>65</v>
      </c>
      <c r="B76" s="11">
        <v>40210</v>
      </c>
      <c r="C76" s="10">
        <f t="shared" si="0"/>
        <v>1319.0111553360698</v>
      </c>
      <c r="D76" s="10">
        <f t="shared" si="4"/>
        <v>1017.6452005695179</v>
      </c>
      <c r="E76" s="10">
        <f t="shared" si="5"/>
        <v>301.36595476655191</v>
      </c>
      <c r="F76" s="10">
        <f t="shared" si="6"/>
        <v>203227.67415913704</v>
      </c>
    </row>
    <row r="77" spans="1:6">
      <c r="A77">
        <v>66</v>
      </c>
      <c r="B77" s="11">
        <v>40238</v>
      </c>
      <c r="C77" s="10">
        <f t="shared" ref="C77:C140" si="7">PMT($B$2/12,$B$3*12,-$B$1)</f>
        <v>1319.0111553360698</v>
      </c>
      <c r="D77" s="10">
        <f t="shared" si="4"/>
        <v>1016.1383707956852</v>
      </c>
      <c r="E77" s="10">
        <f t="shared" si="5"/>
        <v>302.8727845403846</v>
      </c>
      <c r="F77" s="10">
        <f t="shared" si="6"/>
        <v>202924.80137459666</v>
      </c>
    </row>
    <row r="78" spans="1:6">
      <c r="A78">
        <v>67</v>
      </c>
      <c r="B78" s="11">
        <v>40269</v>
      </c>
      <c r="C78" s="10">
        <f t="shared" si="7"/>
        <v>1319.0111553360698</v>
      </c>
      <c r="D78" s="10">
        <f t="shared" si="4"/>
        <v>1014.6240068729832</v>
      </c>
      <c r="E78" s="10">
        <f t="shared" si="5"/>
        <v>304.38714846308665</v>
      </c>
      <c r="F78" s="10">
        <f t="shared" si="6"/>
        <v>202620.41422613358</v>
      </c>
    </row>
    <row r="79" spans="1:6">
      <c r="A79">
        <v>68</v>
      </c>
      <c r="B79" s="11">
        <v>40299</v>
      </c>
      <c r="C79" s="10">
        <f t="shared" si="7"/>
        <v>1319.0111553360698</v>
      </c>
      <c r="D79" s="10">
        <f t="shared" si="4"/>
        <v>1013.1020711306678</v>
      </c>
      <c r="E79" s="10">
        <f t="shared" si="5"/>
        <v>305.909084205402</v>
      </c>
      <c r="F79" s="10">
        <f t="shared" si="6"/>
        <v>202314.50514192818</v>
      </c>
    </row>
    <row r="80" spans="1:6">
      <c r="A80">
        <v>69</v>
      </c>
      <c r="B80" s="11">
        <v>40330</v>
      </c>
      <c r="C80" s="10">
        <f t="shared" si="7"/>
        <v>1319.0111553360698</v>
      </c>
      <c r="D80" s="10">
        <f t="shared" si="4"/>
        <v>1011.5725257096409</v>
      </c>
      <c r="E80" s="10">
        <f t="shared" si="5"/>
        <v>307.43862962642891</v>
      </c>
      <c r="F80" s="10">
        <f t="shared" si="6"/>
        <v>202007.06651230174</v>
      </c>
    </row>
    <row r="81" spans="1:6">
      <c r="A81">
        <v>70</v>
      </c>
      <c r="B81" s="11">
        <v>40360</v>
      </c>
      <c r="C81" s="10">
        <f t="shared" si="7"/>
        <v>1319.0111553360698</v>
      </c>
      <c r="D81" s="10">
        <f t="shared" si="4"/>
        <v>1010.0353325615087</v>
      </c>
      <c r="E81" s="10">
        <f t="shared" si="5"/>
        <v>308.97582277456115</v>
      </c>
      <c r="F81" s="10">
        <f t="shared" si="6"/>
        <v>201698.09068952719</v>
      </c>
    </row>
    <row r="82" spans="1:6">
      <c r="A82">
        <v>71</v>
      </c>
      <c r="B82" s="11">
        <v>40391</v>
      </c>
      <c r="C82" s="10">
        <f t="shared" si="7"/>
        <v>1319.0111553360698</v>
      </c>
      <c r="D82" s="10">
        <f t="shared" si="4"/>
        <v>1008.4904534476359</v>
      </c>
      <c r="E82" s="10">
        <f t="shared" si="5"/>
        <v>310.5207018884339</v>
      </c>
      <c r="F82" s="10">
        <f t="shared" si="6"/>
        <v>201387.56998763877</v>
      </c>
    </row>
    <row r="83" spans="1:6">
      <c r="A83">
        <v>72</v>
      </c>
      <c r="B83" s="11">
        <v>40422</v>
      </c>
      <c r="C83" s="10">
        <f t="shared" si="7"/>
        <v>1319.0111553360698</v>
      </c>
      <c r="D83" s="10">
        <f t="shared" si="4"/>
        <v>1006.9378499381937</v>
      </c>
      <c r="E83" s="10">
        <f t="shared" si="5"/>
        <v>312.07330539787608</v>
      </c>
      <c r="F83" s="10">
        <f t="shared" si="6"/>
        <v>201075.49668224089</v>
      </c>
    </row>
    <row r="84" spans="1:6">
      <c r="A84">
        <v>73</v>
      </c>
      <c r="B84" s="11">
        <v>40452</v>
      </c>
      <c r="C84" s="10">
        <f t="shared" si="7"/>
        <v>1319.0111553360698</v>
      </c>
      <c r="D84" s="10">
        <f t="shared" si="4"/>
        <v>1005.3774834112045</v>
      </c>
      <c r="E84" s="10">
        <f t="shared" si="5"/>
        <v>313.63367192486533</v>
      </c>
      <c r="F84" s="10">
        <f t="shared" si="6"/>
        <v>200761.86301031601</v>
      </c>
    </row>
    <row r="85" spans="1:6">
      <c r="A85">
        <v>74</v>
      </c>
      <c r="B85" s="11">
        <v>40483</v>
      </c>
      <c r="C85" s="10">
        <f t="shared" si="7"/>
        <v>1319.0111553360698</v>
      </c>
      <c r="D85" s="10">
        <f t="shared" si="4"/>
        <v>1003.80931505158</v>
      </c>
      <c r="E85" s="10">
        <f t="shared" si="5"/>
        <v>315.20184028448978</v>
      </c>
      <c r="F85" s="10">
        <f t="shared" si="6"/>
        <v>200446.66117003153</v>
      </c>
    </row>
    <row r="86" spans="1:6">
      <c r="A86">
        <v>75</v>
      </c>
      <c r="B86" s="11">
        <v>40513</v>
      </c>
      <c r="C86" s="10">
        <f t="shared" si="7"/>
        <v>1319.0111553360698</v>
      </c>
      <c r="D86" s="10">
        <f t="shared" si="4"/>
        <v>1002.2333058501576</v>
      </c>
      <c r="E86" s="10">
        <f t="shared" si="5"/>
        <v>316.77784948591216</v>
      </c>
      <c r="F86" s="10">
        <f t="shared" si="6"/>
        <v>200129.8833205456</v>
      </c>
    </row>
    <row r="87" spans="1:6">
      <c r="A87">
        <v>76</v>
      </c>
      <c r="B87" s="11">
        <v>40544</v>
      </c>
      <c r="C87" s="10">
        <f t="shared" si="7"/>
        <v>1319.0111553360698</v>
      </c>
      <c r="D87" s="10">
        <f t="shared" si="4"/>
        <v>1000.6494166027279</v>
      </c>
      <c r="E87" s="10">
        <f t="shared" si="5"/>
        <v>318.36173873334189</v>
      </c>
      <c r="F87" s="10">
        <f t="shared" si="6"/>
        <v>199811.52158181227</v>
      </c>
    </row>
    <row r="88" spans="1:6">
      <c r="A88">
        <v>77</v>
      </c>
      <c r="B88" s="11">
        <v>40575</v>
      </c>
      <c r="C88" s="10">
        <f t="shared" si="7"/>
        <v>1319.0111553360698</v>
      </c>
      <c r="D88" s="10">
        <f t="shared" si="4"/>
        <v>999.0576079090614</v>
      </c>
      <c r="E88" s="10">
        <f t="shared" si="5"/>
        <v>319.9535474270084</v>
      </c>
      <c r="F88" s="10">
        <f t="shared" si="6"/>
        <v>199491.56803438527</v>
      </c>
    </row>
    <row r="89" spans="1:6">
      <c r="A89">
        <v>78</v>
      </c>
      <c r="B89" s="11">
        <v>40603</v>
      </c>
      <c r="C89" s="10">
        <f t="shared" si="7"/>
        <v>1319.0111553360698</v>
      </c>
      <c r="D89" s="10">
        <f t="shared" si="4"/>
        <v>997.45784017192636</v>
      </c>
      <c r="E89" s="10">
        <f t="shared" si="5"/>
        <v>321.55331516414344</v>
      </c>
      <c r="F89" s="10">
        <f t="shared" si="6"/>
        <v>199170.01471922113</v>
      </c>
    </row>
    <row r="90" spans="1:6">
      <c r="A90">
        <v>79</v>
      </c>
      <c r="B90" s="11">
        <v>40634</v>
      </c>
      <c r="C90" s="10">
        <f t="shared" si="7"/>
        <v>1319.0111553360698</v>
      </c>
      <c r="D90" s="10">
        <f t="shared" si="4"/>
        <v>995.85007359610563</v>
      </c>
      <c r="E90" s="10">
        <f t="shared" si="5"/>
        <v>323.16108173996417</v>
      </c>
      <c r="F90" s="10">
        <f t="shared" si="6"/>
        <v>198846.85363748117</v>
      </c>
    </row>
    <row r="91" spans="1:6">
      <c r="A91">
        <v>80</v>
      </c>
      <c r="B91" s="11">
        <v>40664</v>
      </c>
      <c r="C91" s="10">
        <f t="shared" si="7"/>
        <v>1319.0111553360698</v>
      </c>
      <c r="D91" s="10">
        <f t="shared" si="4"/>
        <v>994.23426818740575</v>
      </c>
      <c r="E91" s="10">
        <f t="shared" si="5"/>
        <v>324.77688714866406</v>
      </c>
      <c r="F91" s="10">
        <f t="shared" si="6"/>
        <v>198522.07675033249</v>
      </c>
    </row>
    <row r="92" spans="1:6">
      <c r="A92">
        <v>81</v>
      </c>
      <c r="B92" s="11">
        <v>40695</v>
      </c>
      <c r="C92" s="10">
        <f t="shared" si="7"/>
        <v>1319.0111553360698</v>
      </c>
      <c r="D92" s="10">
        <f t="shared" si="4"/>
        <v>992.61038375166243</v>
      </c>
      <c r="E92" s="10">
        <f t="shared" si="5"/>
        <v>326.40077158440738</v>
      </c>
      <c r="F92" s="10">
        <f t="shared" si="6"/>
        <v>198195.67597874807</v>
      </c>
    </row>
    <row r="93" spans="1:6">
      <c r="A93">
        <v>82</v>
      </c>
      <c r="B93" s="11">
        <v>40725</v>
      </c>
      <c r="C93" s="10">
        <f t="shared" si="7"/>
        <v>1319.0111553360698</v>
      </c>
      <c r="D93" s="10">
        <f t="shared" si="4"/>
        <v>990.97837989374023</v>
      </c>
      <c r="E93" s="10">
        <f t="shared" si="5"/>
        <v>328.03277544232958</v>
      </c>
      <c r="F93" s="10">
        <f t="shared" si="6"/>
        <v>197867.64320330575</v>
      </c>
    </row>
    <row r="94" spans="1:6">
      <c r="A94">
        <v>83</v>
      </c>
      <c r="B94" s="11">
        <v>40756</v>
      </c>
      <c r="C94" s="10">
        <f t="shared" si="7"/>
        <v>1319.0111553360698</v>
      </c>
      <c r="D94" s="10">
        <f t="shared" si="4"/>
        <v>989.33821601652869</v>
      </c>
      <c r="E94" s="10">
        <f t="shared" si="5"/>
        <v>329.67293931954111</v>
      </c>
      <c r="F94" s="10">
        <f t="shared" si="6"/>
        <v>197537.97026398621</v>
      </c>
    </row>
    <row r="95" spans="1:6">
      <c r="A95">
        <v>84</v>
      </c>
      <c r="B95" s="11">
        <v>40787</v>
      </c>
      <c r="C95" s="10">
        <f t="shared" si="7"/>
        <v>1319.0111553360698</v>
      </c>
      <c r="D95" s="10">
        <f t="shared" si="4"/>
        <v>987.68985131993111</v>
      </c>
      <c r="E95" s="10">
        <f t="shared" si="5"/>
        <v>331.3213040161387</v>
      </c>
      <c r="F95" s="10">
        <f t="shared" si="6"/>
        <v>197206.64895997007</v>
      </c>
    </row>
    <row r="96" spans="1:6">
      <c r="A96">
        <v>85</v>
      </c>
      <c r="B96" s="11">
        <v>40817</v>
      </c>
      <c r="C96" s="10">
        <f t="shared" si="7"/>
        <v>1319.0111553360698</v>
      </c>
      <c r="D96" s="10">
        <f t="shared" si="4"/>
        <v>986.03324479985031</v>
      </c>
      <c r="E96" s="10">
        <f t="shared" si="5"/>
        <v>332.9779105362195</v>
      </c>
      <c r="F96" s="10">
        <f t="shared" si="6"/>
        <v>196873.67104943385</v>
      </c>
    </row>
    <row r="97" spans="1:6">
      <c r="A97">
        <v>86</v>
      </c>
      <c r="B97" s="11">
        <v>40848</v>
      </c>
      <c r="C97" s="10">
        <f t="shared" si="7"/>
        <v>1319.0111553360698</v>
      </c>
      <c r="D97" s="10">
        <f t="shared" si="4"/>
        <v>984.36835524716923</v>
      </c>
      <c r="E97" s="10">
        <f t="shared" si="5"/>
        <v>334.64280008890057</v>
      </c>
      <c r="F97" s="10">
        <f t="shared" si="6"/>
        <v>196539.02824934493</v>
      </c>
    </row>
    <row r="98" spans="1:6">
      <c r="A98">
        <v>87</v>
      </c>
      <c r="B98" s="11">
        <v>40878</v>
      </c>
      <c r="C98" s="10">
        <f t="shared" si="7"/>
        <v>1319.0111553360698</v>
      </c>
      <c r="D98" s="10">
        <f t="shared" si="4"/>
        <v>982.69514124672469</v>
      </c>
      <c r="E98" s="10">
        <f t="shared" si="5"/>
        <v>336.31601408934512</v>
      </c>
      <c r="F98" s="10">
        <f t="shared" si="6"/>
        <v>196202.71223525557</v>
      </c>
    </row>
    <row r="99" spans="1:6">
      <c r="A99">
        <v>88</v>
      </c>
      <c r="B99" s="11">
        <v>40909</v>
      </c>
      <c r="C99" s="10">
        <f t="shared" si="7"/>
        <v>1319.0111553360698</v>
      </c>
      <c r="D99" s="10">
        <f t="shared" si="4"/>
        <v>981.0135611762779</v>
      </c>
      <c r="E99" s="10">
        <f t="shared" si="5"/>
        <v>337.9975941597919</v>
      </c>
      <c r="F99" s="10">
        <f t="shared" si="6"/>
        <v>195864.71464109578</v>
      </c>
    </row>
    <row r="100" spans="1:6">
      <c r="A100">
        <v>89</v>
      </c>
      <c r="B100" s="11">
        <v>40940</v>
      </c>
      <c r="C100" s="10">
        <f t="shared" si="7"/>
        <v>1319.0111553360698</v>
      </c>
      <c r="D100" s="10">
        <f t="shared" si="4"/>
        <v>979.32357320547897</v>
      </c>
      <c r="E100" s="10">
        <f t="shared" si="5"/>
        <v>339.68758213059084</v>
      </c>
      <c r="F100" s="10">
        <f t="shared" si="6"/>
        <v>195525.02705896518</v>
      </c>
    </row>
    <row r="101" spans="1:6">
      <c r="A101">
        <v>90</v>
      </c>
      <c r="B101" s="11">
        <v>40969</v>
      </c>
      <c r="C101" s="10">
        <f t="shared" si="7"/>
        <v>1319.0111553360698</v>
      </c>
      <c r="D101" s="10">
        <f t="shared" si="4"/>
        <v>977.62513529482578</v>
      </c>
      <c r="E101" s="10">
        <f t="shared" si="5"/>
        <v>341.38602004124402</v>
      </c>
      <c r="F101" s="10">
        <f t="shared" si="6"/>
        <v>195183.64103892393</v>
      </c>
    </row>
    <row r="102" spans="1:6">
      <c r="A102">
        <v>91</v>
      </c>
      <c r="B102" s="11">
        <v>41000</v>
      </c>
      <c r="C102" s="10">
        <f t="shared" si="7"/>
        <v>1319.0111553360698</v>
      </c>
      <c r="D102" s="10">
        <f t="shared" si="4"/>
        <v>975.91820519461965</v>
      </c>
      <c r="E102" s="10">
        <f t="shared" si="5"/>
        <v>343.09295014145016</v>
      </c>
      <c r="F102" s="10">
        <f t="shared" si="6"/>
        <v>194840.5480887825</v>
      </c>
    </row>
    <row r="103" spans="1:6">
      <c r="A103">
        <v>92</v>
      </c>
      <c r="B103" s="11">
        <v>41030</v>
      </c>
      <c r="C103" s="10">
        <f t="shared" si="7"/>
        <v>1319.0111553360698</v>
      </c>
      <c r="D103" s="10">
        <f t="shared" si="4"/>
        <v>974.20274044391238</v>
      </c>
      <c r="E103" s="10">
        <f t="shared" si="5"/>
        <v>344.80841489215743</v>
      </c>
      <c r="F103" s="10">
        <f t="shared" si="6"/>
        <v>194495.73967389035</v>
      </c>
    </row>
    <row r="104" spans="1:6">
      <c r="A104">
        <v>93</v>
      </c>
      <c r="B104" s="11">
        <v>41061</v>
      </c>
      <c r="C104" s="10">
        <f t="shared" si="7"/>
        <v>1319.0111553360698</v>
      </c>
      <c r="D104" s="10">
        <f t="shared" si="4"/>
        <v>972.47869836945165</v>
      </c>
      <c r="E104" s="10">
        <f t="shared" si="5"/>
        <v>346.53245696661816</v>
      </c>
      <c r="F104" s="10">
        <f t="shared" si="6"/>
        <v>194149.20721692374</v>
      </c>
    </row>
    <row r="105" spans="1:6">
      <c r="A105">
        <v>94</v>
      </c>
      <c r="B105" s="11">
        <v>41091</v>
      </c>
      <c r="C105" s="10">
        <f t="shared" si="7"/>
        <v>1319.0111553360698</v>
      </c>
      <c r="D105" s="10">
        <f t="shared" ref="D105:D168" si="8">F104*$B$2/12</f>
        <v>970.74603608461859</v>
      </c>
      <c r="E105" s="10">
        <f t="shared" ref="E105:E168" si="9">C105-D105</f>
        <v>348.26511925145121</v>
      </c>
      <c r="F105" s="10">
        <f t="shared" ref="F105:F168" si="10">F104-E105</f>
        <v>193800.94209767229</v>
      </c>
    </row>
    <row r="106" spans="1:6">
      <c r="A106">
        <v>95</v>
      </c>
      <c r="B106" s="11">
        <v>41122</v>
      </c>
      <c r="C106" s="10">
        <f t="shared" si="7"/>
        <v>1319.0111553360698</v>
      </c>
      <c r="D106" s="10">
        <f t="shared" si="8"/>
        <v>969.00471048836141</v>
      </c>
      <c r="E106" s="10">
        <f t="shared" si="9"/>
        <v>350.00644484770839</v>
      </c>
      <c r="F106" s="10">
        <f t="shared" si="10"/>
        <v>193450.93565282458</v>
      </c>
    </row>
    <row r="107" spans="1:6">
      <c r="A107">
        <v>96</v>
      </c>
      <c r="B107" s="11">
        <v>41153</v>
      </c>
      <c r="C107" s="10">
        <f t="shared" si="7"/>
        <v>1319.0111553360698</v>
      </c>
      <c r="D107" s="10">
        <f t="shared" si="8"/>
        <v>967.25467826412296</v>
      </c>
      <c r="E107" s="10">
        <f t="shared" si="9"/>
        <v>351.75647707194685</v>
      </c>
      <c r="F107" s="10">
        <f t="shared" si="10"/>
        <v>193099.17917575265</v>
      </c>
    </row>
    <row r="108" spans="1:6">
      <c r="A108">
        <v>97</v>
      </c>
      <c r="B108" s="11">
        <v>41183</v>
      </c>
      <c r="C108" s="10">
        <f t="shared" si="7"/>
        <v>1319.0111553360698</v>
      </c>
      <c r="D108" s="10">
        <f t="shared" si="8"/>
        <v>965.49589587876324</v>
      </c>
      <c r="E108" s="10">
        <f t="shared" si="9"/>
        <v>353.51525945730657</v>
      </c>
      <c r="F108" s="10">
        <f t="shared" si="10"/>
        <v>192745.66391629534</v>
      </c>
    </row>
    <row r="109" spans="1:6">
      <c r="A109">
        <v>98</v>
      </c>
      <c r="B109" s="11">
        <v>41214</v>
      </c>
      <c r="C109" s="10">
        <f t="shared" si="7"/>
        <v>1319.0111553360698</v>
      </c>
      <c r="D109" s="10">
        <f t="shared" si="8"/>
        <v>963.72831958147663</v>
      </c>
      <c r="E109" s="10">
        <f t="shared" si="9"/>
        <v>355.28283575459318</v>
      </c>
      <c r="F109" s="10">
        <f t="shared" si="10"/>
        <v>192390.38108054074</v>
      </c>
    </row>
    <row r="110" spans="1:6">
      <c r="A110">
        <v>99</v>
      </c>
      <c r="B110" s="11">
        <v>41244</v>
      </c>
      <c r="C110" s="10">
        <f t="shared" si="7"/>
        <v>1319.0111553360698</v>
      </c>
      <c r="D110" s="10">
        <f t="shared" si="8"/>
        <v>961.95190540270369</v>
      </c>
      <c r="E110" s="10">
        <f t="shared" si="9"/>
        <v>357.05924993336612</v>
      </c>
      <c r="F110" s="10">
        <f t="shared" si="10"/>
        <v>192033.32183060737</v>
      </c>
    </row>
    <row r="111" spans="1:6">
      <c r="A111">
        <v>100</v>
      </c>
      <c r="B111" s="11">
        <v>41275</v>
      </c>
      <c r="C111" s="10">
        <f t="shared" si="7"/>
        <v>1319.0111553360698</v>
      </c>
      <c r="D111" s="10">
        <f t="shared" si="8"/>
        <v>960.1666091530368</v>
      </c>
      <c r="E111" s="10">
        <f t="shared" si="9"/>
        <v>358.844546183033</v>
      </c>
      <c r="F111" s="10">
        <f t="shared" si="10"/>
        <v>191674.47728442433</v>
      </c>
    </row>
    <row r="112" spans="1:6">
      <c r="A112">
        <v>101</v>
      </c>
      <c r="B112" s="11">
        <v>41306</v>
      </c>
      <c r="C112" s="10">
        <f t="shared" si="7"/>
        <v>1319.0111553360698</v>
      </c>
      <c r="D112" s="10">
        <f t="shared" si="8"/>
        <v>958.37238642212162</v>
      </c>
      <c r="E112" s="10">
        <f t="shared" si="9"/>
        <v>360.63876891394818</v>
      </c>
      <c r="F112" s="10">
        <f t="shared" si="10"/>
        <v>191313.83851551038</v>
      </c>
    </row>
    <row r="113" spans="1:6">
      <c r="A113">
        <v>102</v>
      </c>
      <c r="B113" s="11">
        <v>41334</v>
      </c>
      <c r="C113" s="10">
        <f t="shared" si="7"/>
        <v>1319.0111553360698</v>
      </c>
      <c r="D113" s="10">
        <f t="shared" si="8"/>
        <v>956.5691925775518</v>
      </c>
      <c r="E113" s="10">
        <f t="shared" si="9"/>
        <v>362.441962758518</v>
      </c>
      <c r="F113" s="10">
        <f t="shared" si="10"/>
        <v>190951.39655275186</v>
      </c>
    </row>
    <row r="114" spans="1:6">
      <c r="A114">
        <v>103</v>
      </c>
      <c r="B114" s="11">
        <v>41365</v>
      </c>
      <c r="C114" s="10">
        <f t="shared" si="7"/>
        <v>1319.0111553360698</v>
      </c>
      <c r="D114" s="10">
        <f t="shared" si="8"/>
        <v>954.75698276375931</v>
      </c>
      <c r="E114" s="10">
        <f t="shared" si="9"/>
        <v>364.25417257231049</v>
      </c>
      <c r="F114" s="10">
        <f t="shared" si="10"/>
        <v>190587.14238017955</v>
      </c>
    </row>
    <row r="115" spans="1:6">
      <c r="A115">
        <v>104</v>
      </c>
      <c r="B115" s="11">
        <v>41395</v>
      </c>
      <c r="C115" s="10">
        <f t="shared" si="7"/>
        <v>1319.0111553360698</v>
      </c>
      <c r="D115" s="10">
        <f t="shared" si="8"/>
        <v>952.93571190089767</v>
      </c>
      <c r="E115" s="10">
        <f t="shared" si="9"/>
        <v>366.07544343517213</v>
      </c>
      <c r="F115" s="10">
        <f t="shared" si="10"/>
        <v>190221.06693674438</v>
      </c>
    </row>
    <row r="116" spans="1:6">
      <c r="A116">
        <v>105</v>
      </c>
      <c r="B116" s="11">
        <v>41426</v>
      </c>
      <c r="C116" s="10">
        <f t="shared" si="7"/>
        <v>1319.0111553360698</v>
      </c>
      <c r="D116" s="10">
        <f t="shared" si="8"/>
        <v>951.10533468372194</v>
      </c>
      <c r="E116" s="10">
        <f t="shared" si="9"/>
        <v>367.90582065234787</v>
      </c>
      <c r="F116" s="10">
        <f t="shared" si="10"/>
        <v>189853.16111609203</v>
      </c>
    </row>
    <row r="117" spans="1:6">
      <c r="A117">
        <v>106</v>
      </c>
      <c r="B117" s="11">
        <v>41456</v>
      </c>
      <c r="C117" s="10">
        <f t="shared" si="7"/>
        <v>1319.0111553360698</v>
      </c>
      <c r="D117" s="10">
        <f t="shared" si="8"/>
        <v>949.2658055804601</v>
      </c>
      <c r="E117" s="10">
        <f t="shared" si="9"/>
        <v>369.74534975560971</v>
      </c>
      <c r="F117" s="10">
        <f t="shared" si="10"/>
        <v>189483.41576633643</v>
      </c>
    </row>
    <row r="118" spans="1:6">
      <c r="A118">
        <v>107</v>
      </c>
      <c r="B118" s="11">
        <v>41487</v>
      </c>
      <c r="C118" s="10">
        <f t="shared" si="7"/>
        <v>1319.0111553360698</v>
      </c>
      <c r="D118" s="10">
        <f t="shared" si="8"/>
        <v>947.41707883168203</v>
      </c>
      <c r="E118" s="10">
        <f t="shared" si="9"/>
        <v>371.59407650438777</v>
      </c>
      <c r="F118" s="10">
        <f t="shared" si="10"/>
        <v>189111.82168983205</v>
      </c>
    </row>
    <row r="119" spans="1:6">
      <c r="A119">
        <v>108</v>
      </c>
      <c r="B119" s="11">
        <v>41518</v>
      </c>
      <c r="C119" s="10">
        <f t="shared" si="7"/>
        <v>1319.0111553360698</v>
      </c>
      <c r="D119" s="10">
        <f t="shared" si="8"/>
        <v>945.55910844916025</v>
      </c>
      <c r="E119" s="10">
        <f t="shared" si="9"/>
        <v>373.45204688690956</v>
      </c>
      <c r="F119" s="10">
        <f t="shared" si="10"/>
        <v>188738.36964294515</v>
      </c>
    </row>
    <row r="120" spans="1:6">
      <c r="A120">
        <v>109</v>
      </c>
      <c r="B120" s="11">
        <v>41548</v>
      </c>
      <c r="C120" s="10">
        <f t="shared" si="7"/>
        <v>1319.0111553360698</v>
      </c>
      <c r="D120" s="10">
        <f t="shared" si="8"/>
        <v>943.69184821472572</v>
      </c>
      <c r="E120" s="10">
        <f t="shared" si="9"/>
        <v>375.31930712134408</v>
      </c>
      <c r="F120" s="10">
        <f t="shared" si="10"/>
        <v>188363.05033582382</v>
      </c>
    </row>
    <row r="121" spans="1:6">
      <c r="A121">
        <v>110</v>
      </c>
      <c r="B121" s="11">
        <v>41579</v>
      </c>
      <c r="C121" s="10">
        <f t="shared" si="7"/>
        <v>1319.0111553360698</v>
      </c>
      <c r="D121" s="10">
        <f t="shared" si="8"/>
        <v>941.81525167911911</v>
      </c>
      <c r="E121" s="10">
        <f t="shared" si="9"/>
        <v>377.19590365695069</v>
      </c>
      <c r="F121" s="10">
        <f t="shared" si="10"/>
        <v>187985.85443216687</v>
      </c>
    </row>
    <row r="122" spans="1:6">
      <c r="A122">
        <v>111</v>
      </c>
      <c r="B122" s="11">
        <v>41609</v>
      </c>
      <c r="C122" s="10">
        <f t="shared" si="7"/>
        <v>1319.0111553360698</v>
      </c>
      <c r="D122" s="10">
        <f t="shared" si="8"/>
        <v>939.92927216083433</v>
      </c>
      <c r="E122" s="10">
        <f t="shared" si="9"/>
        <v>379.08188317523548</v>
      </c>
      <c r="F122" s="10">
        <f t="shared" si="10"/>
        <v>187606.77254899163</v>
      </c>
    </row>
    <row r="123" spans="1:6">
      <c r="A123">
        <v>112</v>
      </c>
      <c r="B123" s="11">
        <v>41640</v>
      </c>
      <c r="C123" s="10">
        <f t="shared" si="7"/>
        <v>1319.0111553360698</v>
      </c>
      <c r="D123" s="10">
        <f t="shared" si="8"/>
        <v>938.03386274495813</v>
      </c>
      <c r="E123" s="10">
        <f t="shared" si="9"/>
        <v>380.97729259111168</v>
      </c>
      <c r="F123" s="10">
        <f t="shared" si="10"/>
        <v>187225.79525640051</v>
      </c>
    </row>
    <row r="124" spans="1:6">
      <c r="A124">
        <v>113</v>
      </c>
      <c r="B124" s="11">
        <v>41671</v>
      </c>
      <c r="C124" s="10">
        <f t="shared" si="7"/>
        <v>1319.0111553360698</v>
      </c>
      <c r="D124" s="10">
        <f t="shared" si="8"/>
        <v>936.12897628200244</v>
      </c>
      <c r="E124" s="10">
        <f t="shared" si="9"/>
        <v>382.88217905406736</v>
      </c>
      <c r="F124" s="10">
        <f t="shared" si="10"/>
        <v>186842.91307734646</v>
      </c>
    </row>
    <row r="125" spans="1:6">
      <c r="A125">
        <v>114</v>
      </c>
      <c r="B125" s="11">
        <v>41699</v>
      </c>
      <c r="C125" s="10">
        <f t="shared" si="7"/>
        <v>1319.0111553360698</v>
      </c>
      <c r="D125" s="10">
        <f t="shared" si="8"/>
        <v>934.21456538673226</v>
      </c>
      <c r="E125" s="10">
        <f t="shared" si="9"/>
        <v>384.79658994933754</v>
      </c>
      <c r="F125" s="10">
        <f t="shared" si="10"/>
        <v>186458.11648739711</v>
      </c>
    </row>
    <row r="126" spans="1:6">
      <c r="A126">
        <v>115</v>
      </c>
      <c r="B126" s="11">
        <v>41730</v>
      </c>
      <c r="C126" s="10">
        <f t="shared" si="7"/>
        <v>1319.0111553360698</v>
      </c>
      <c r="D126" s="10">
        <f t="shared" si="8"/>
        <v>932.29058243698546</v>
      </c>
      <c r="E126" s="10">
        <f t="shared" si="9"/>
        <v>386.72057289908435</v>
      </c>
      <c r="F126" s="10">
        <f t="shared" si="10"/>
        <v>186071.39591449802</v>
      </c>
    </row>
    <row r="127" spans="1:6">
      <c r="A127">
        <v>116</v>
      </c>
      <c r="B127" s="11">
        <v>41760</v>
      </c>
      <c r="C127" s="10">
        <f t="shared" si="7"/>
        <v>1319.0111553360698</v>
      </c>
      <c r="D127" s="10">
        <f t="shared" si="8"/>
        <v>930.3569795724901</v>
      </c>
      <c r="E127" s="10">
        <f t="shared" si="9"/>
        <v>388.6541757635797</v>
      </c>
      <c r="F127" s="10">
        <f t="shared" si="10"/>
        <v>185682.74173873445</v>
      </c>
    </row>
    <row r="128" spans="1:6">
      <c r="A128">
        <v>117</v>
      </c>
      <c r="B128" s="11">
        <v>41791</v>
      </c>
      <c r="C128" s="10">
        <f t="shared" si="7"/>
        <v>1319.0111553360698</v>
      </c>
      <c r="D128" s="10">
        <f t="shared" si="8"/>
        <v>928.41370869367222</v>
      </c>
      <c r="E128" s="10">
        <f t="shared" si="9"/>
        <v>390.59744664239759</v>
      </c>
      <c r="F128" s="10">
        <f t="shared" si="10"/>
        <v>185292.14429209204</v>
      </c>
    </row>
    <row r="129" spans="1:6">
      <c r="A129">
        <v>118</v>
      </c>
      <c r="B129" s="11">
        <v>41821</v>
      </c>
      <c r="C129" s="10">
        <f t="shared" si="7"/>
        <v>1319.0111553360698</v>
      </c>
      <c r="D129" s="10">
        <f t="shared" si="8"/>
        <v>926.46072146046015</v>
      </c>
      <c r="E129" s="10">
        <f t="shared" si="9"/>
        <v>392.55043387560966</v>
      </c>
      <c r="F129" s="10">
        <f t="shared" si="10"/>
        <v>184899.59385821642</v>
      </c>
    </row>
    <row r="130" spans="1:6">
      <c r="A130">
        <v>119</v>
      </c>
      <c r="B130" s="11">
        <v>41852</v>
      </c>
      <c r="C130" s="10">
        <f t="shared" si="7"/>
        <v>1319.0111553360698</v>
      </c>
      <c r="D130" s="10">
        <f t="shared" si="8"/>
        <v>924.49796929108209</v>
      </c>
      <c r="E130" s="10">
        <f t="shared" si="9"/>
        <v>394.51318604498772</v>
      </c>
      <c r="F130" s="10">
        <f t="shared" si="10"/>
        <v>184505.08067217143</v>
      </c>
    </row>
    <row r="131" spans="1:6">
      <c r="A131">
        <v>120</v>
      </c>
      <c r="B131" s="11">
        <v>41883</v>
      </c>
      <c r="C131" s="10">
        <f t="shared" si="7"/>
        <v>1319.0111553360698</v>
      </c>
      <c r="D131" s="10">
        <f t="shared" si="8"/>
        <v>922.52540336085713</v>
      </c>
      <c r="E131" s="10">
        <f t="shared" si="9"/>
        <v>396.48575197521268</v>
      </c>
      <c r="F131" s="10">
        <f t="shared" si="10"/>
        <v>184108.59492019622</v>
      </c>
    </row>
    <row r="132" spans="1:6">
      <c r="A132">
        <v>121</v>
      </c>
      <c r="B132" s="11">
        <v>41913</v>
      </c>
      <c r="C132" s="10">
        <f t="shared" si="7"/>
        <v>1319.0111553360698</v>
      </c>
      <c r="D132" s="10">
        <f t="shared" si="8"/>
        <v>920.54297460098098</v>
      </c>
      <c r="E132" s="10">
        <f t="shared" si="9"/>
        <v>398.46818073508882</v>
      </c>
      <c r="F132" s="10">
        <f t="shared" si="10"/>
        <v>183710.12673946112</v>
      </c>
    </row>
    <row r="133" spans="1:6">
      <c r="A133">
        <v>122</v>
      </c>
      <c r="B133" s="11">
        <v>41944</v>
      </c>
      <c r="C133" s="10">
        <f t="shared" si="7"/>
        <v>1319.0111553360698</v>
      </c>
      <c r="D133" s="10">
        <f t="shared" si="8"/>
        <v>918.55063369730567</v>
      </c>
      <c r="E133" s="10">
        <f t="shared" si="9"/>
        <v>400.46052163876413</v>
      </c>
      <c r="F133" s="10">
        <f t="shared" si="10"/>
        <v>183309.66621782235</v>
      </c>
    </row>
    <row r="134" spans="1:6">
      <c r="A134">
        <v>123</v>
      </c>
      <c r="B134" s="11">
        <v>41974</v>
      </c>
      <c r="C134" s="10">
        <f t="shared" si="7"/>
        <v>1319.0111553360698</v>
      </c>
      <c r="D134" s="10">
        <f t="shared" si="8"/>
        <v>916.54833108911168</v>
      </c>
      <c r="E134" s="10">
        <f t="shared" si="9"/>
        <v>402.46282424695812</v>
      </c>
      <c r="F134" s="10">
        <f t="shared" si="10"/>
        <v>182907.20339357539</v>
      </c>
    </row>
    <row r="135" spans="1:6">
      <c r="A135">
        <v>124</v>
      </c>
      <c r="B135" s="11">
        <v>42005</v>
      </c>
      <c r="C135" s="10">
        <f t="shared" si="7"/>
        <v>1319.0111553360698</v>
      </c>
      <c r="D135" s="10">
        <f t="shared" si="8"/>
        <v>914.53601696787689</v>
      </c>
      <c r="E135" s="10">
        <f t="shared" si="9"/>
        <v>404.47513836819292</v>
      </c>
      <c r="F135" s="10">
        <f t="shared" si="10"/>
        <v>182502.72825520718</v>
      </c>
    </row>
    <row r="136" spans="1:6">
      <c r="A136">
        <v>125</v>
      </c>
      <c r="B136" s="11">
        <v>42036</v>
      </c>
      <c r="C136" s="10">
        <f t="shared" si="7"/>
        <v>1319.0111553360698</v>
      </c>
      <c r="D136" s="10">
        <f t="shared" si="8"/>
        <v>912.51364127603586</v>
      </c>
      <c r="E136" s="10">
        <f t="shared" si="9"/>
        <v>406.49751406003395</v>
      </c>
      <c r="F136" s="10">
        <f t="shared" si="10"/>
        <v>182096.23074114716</v>
      </c>
    </row>
    <row r="137" spans="1:6">
      <c r="A137">
        <v>126</v>
      </c>
      <c r="B137" s="11">
        <v>42064</v>
      </c>
      <c r="C137" s="10">
        <f t="shared" si="7"/>
        <v>1319.0111553360698</v>
      </c>
      <c r="D137" s="10">
        <f t="shared" si="8"/>
        <v>910.48115370573578</v>
      </c>
      <c r="E137" s="10">
        <f t="shared" si="9"/>
        <v>408.53000163033403</v>
      </c>
      <c r="F137" s="10">
        <f t="shared" si="10"/>
        <v>181687.70073951682</v>
      </c>
    </row>
    <row r="138" spans="1:6">
      <c r="A138">
        <v>127</v>
      </c>
      <c r="B138" s="11">
        <v>42095</v>
      </c>
      <c r="C138" s="10">
        <f t="shared" si="7"/>
        <v>1319.0111553360698</v>
      </c>
      <c r="D138" s="10">
        <f t="shared" si="8"/>
        <v>908.43850369758411</v>
      </c>
      <c r="E138" s="10">
        <f t="shared" si="9"/>
        <v>410.5726516384857</v>
      </c>
      <c r="F138" s="10">
        <f t="shared" si="10"/>
        <v>181277.12808787834</v>
      </c>
    </row>
    <row r="139" spans="1:6">
      <c r="A139">
        <v>128</v>
      </c>
      <c r="B139" s="11">
        <v>42125</v>
      </c>
      <c r="C139" s="10">
        <f t="shared" si="7"/>
        <v>1319.0111553360698</v>
      </c>
      <c r="D139" s="10">
        <f t="shared" si="8"/>
        <v>906.38564043939175</v>
      </c>
      <c r="E139" s="10">
        <f t="shared" si="9"/>
        <v>412.62551489667806</v>
      </c>
      <c r="F139" s="10">
        <f t="shared" si="10"/>
        <v>180864.50257298167</v>
      </c>
    </row>
    <row r="140" spans="1:6">
      <c r="A140">
        <v>129</v>
      </c>
      <c r="B140" s="11">
        <v>42156</v>
      </c>
      <c r="C140" s="10">
        <f t="shared" si="7"/>
        <v>1319.0111553360698</v>
      </c>
      <c r="D140" s="10">
        <f t="shared" si="8"/>
        <v>904.32251286490828</v>
      </c>
      <c r="E140" s="10">
        <f t="shared" si="9"/>
        <v>414.68864247116153</v>
      </c>
      <c r="F140" s="10">
        <f t="shared" si="10"/>
        <v>180449.81393051051</v>
      </c>
    </row>
    <row r="141" spans="1:6">
      <c r="A141">
        <v>130</v>
      </c>
      <c r="B141" s="11">
        <v>42186</v>
      </c>
      <c r="C141" s="10">
        <f t="shared" ref="C141:C204" si="11">PMT($B$2/12,$B$3*12,-$B$1)</f>
        <v>1319.0111553360698</v>
      </c>
      <c r="D141" s="10">
        <f t="shared" si="8"/>
        <v>902.24906965255252</v>
      </c>
      <c r="E141" s="10">
        <f t="shared" si="9"/>
        <v>416.76208568351728</v>
      </c>
      <c r="F141" s="10">
        <f t="shared" si="10"/>
        <v>180033.05184482699</v>
      </c>
    </row>
    <row r="142" spans="1:6">
      <c r="A142">
        <v>131</v>
      </c>
      <c r="B142" s="11">
        <v>42217</v>
      </c>
      <c r="C142" s="10">
        <f t="shared" si="11"/>
        <v>1319.0111553360698</v>
      </c>
      <c r="D142" s="10">
        <f t="shared" si="8"/>
        <v>900.16525922413484</v>
      </c>
      <c r="E142" s="10">
        <f t="shared" si="9"/>
        <v>418.84589611193496</v>
      </c>
      <c r="F142" s="10">
        <f t="shared" si="10"/>
        <v>179614.20594871504</v>
      </c>
    </row>
    <row r="143" spans="1:6">
      <c r="A143">
        <v>132</v>
      </c>
      <c r="B143" s="11">
        <v>42248</v>
      </c>
      <c r="C143" s="10">
        <f t="shared" si="11"/>
        <v>1319.0111553360698</v>
      </c>
      <c r="D143" s="10">
        <f t="shared" si="8"/>
        <v>898.0710297435752</v>
      </c>
      <c r="E143" s="10">
        <f t="shared" si="9"/>
        <v>420.94012559249461</v>
      </c>
      <c r="F143" s="10">
        <f t="shared" si="10"/>
        <v>179193.26582312255</v>
      </c>
    </row>
    <row r="144" spans="1:6">
      <c r="A144">
        <v>133</v>
      </c>
      <c r="B144" s="11">
        <v>42278</v>
      </c>
      <c r="C144" s="10">
        <f t="shared" si="11"/>
        <v>1319.0111553360698</v>
      </c>
      <c r="D144" s="10">
        <f t="shared" si="8"/>
        <v>895.96632911561267</v>
      </c>
      <c r="E144" s="10">
        <f t="shared" si="9"/>
        <v>423.04482622045714</v>
      </c>
      <c r="F144" s="10">
        <f t="shared" si="10"/>
        <v>178770.22099690209</v>
      </c>
    </row>
    <row r="145" spans="1:6">
      <c r="A145">
        <v>134</v>
      </c>
      <c r="B145" s="11">
        <v>42309</v>
      </c>
      <c r="C145" s="10">
        <f t="shared" si="11"/>
        <v>1319.0111553360698</v>
      </c>
      <c r="D145" s="10">
        <f t="shared" si="8"/>
        <v>893.85110498451047</v>
      </c>
      <c r="E145" s="10">
        <f t="shared" si="9"/>
        <v>425.16005035155933</v>
      </c>
      <c r="F145" s="10">
        <f t="shared" si="10"/>
        <v>178345.06094655054</v>
      </c>
    </row>
    <row r="146" spans="1:6">
      <c r="A146">
        <v>135</v>
      </c>
      <c r="B146" s="11">
        <v>42339</v>
      </c>
      <c r="C146" s="10">
        <f t="shared" si="11"/>
        <v>1319.0111553360698</v>
      </c>
      <c r="D146" s="10">
        <f t="shared" si="8"/>
        <v>891.72530473275265</v>
      </c>
      <c r="E146" s="10">
        <f t="shared" si="9"/>
        <v>427.28585060331716</v>
      </c>
      <c r="F146" s="10">
        <f t="shared" si="10"/>
        <v>177917.77509594723</v>
      </c>
    </row>
    <row r="147" spans="1:6">
      <c r="A147">
        <v>136</v>
      </c>
      <c r="B147" s="11">
        <v>42370</v>
      </c>
      <c r="C147" s="10">
        <f t="shared" si="11"/>
        <v>1319.0111553360698</v>
      </c>
      <c r="D147" s="10">
        <f t="shared" si="8"/>
        <v>889.58887547973609</v>
      </c>
      <c r="E147" s="10">
        <f t="shared" si="9"/>
        <v>429.42227985633372</v>
      </c>
      <c r="F147" s="10">
        <f t="shared" si="10"/>
        <v>177488.35281609089</v>
      </c>
    </row>
    <row r="148" spans="1:6">
      <c r="A148">
        <v>137</v>
      </c>
      <c r="B148" s="11">
        <v>42401</v>
      </c>
      <c r="C148" s="10">
        <f t="shared" si="11"/>
        <v>1319.0111553360698</v>
      </c>
      <c r="D148" s="10">
        <f t="shared" si="8"/>
        <v>887.44176408045439</v>
      </c>
      <c r="E148" s="10">
        <f t="shared" si="9"/>
        <v>431.56939125561541</v>
      </c>
      <c r="F148" s="10">
        <f t="shared" si="10"/>
        <v>177056.78342483527</v>
      </c>
    </row>
    <row r="149" spans="1:6">
      <c r="A149">
        <v>138</v>
      </c>
      <c r="B149" s="11">
        <v>42430</v>
      </c>
      <c r="C149" s="10">
        <f t="shared" si="11"/>
        <v>1319.0111553360698</v>
      </c>
      <c r="D149" s="10">
        <f t="shared" si="8"/>
        <v>885.28391712417636</v>
      </c>
      <c r="E149" s="10">
        <f t="shared" si="9"/>
        <v>433.72723821189345</v>
      </c>
      <c r="F149" s="10">
        <f t="shared" si="10"/>
        <v>176623.05618662338</v>
      </c>
    </row>
    <row r="150" spans="1:6">
      <c r="A150">
        <v>139</v>
      </c>
      <c r="B150" s="11">
        <v>42461</v>
      </c>
      <c r="C150" s="10">
        <f t="shared" si="11"/>
        <v>1319.0111553360698</v>
      </c>
      <c r="D150" s="10">
        <f t="shared" si="8"/>
        <v>883.11528093311688</v>
      </c>
      <c r="E150" s="10">
        <f t="shared" si="9"/>
        <v>435.89587440295293</v>
      </c>
      <c r="F150" s="10">
        <f t="shared" si="10"/>
        <v>176187.16031222043</v>
      </c>
    </row>
    <row r="151" spans="1:6">
      <c r="A151">
        <v>140</v>
      </c>
      <c r="B151" s="11">
        <v>42491</v>
      </c>
      <c r="C151" s="10">
        <f t="shared" si="11"/>
        <v>1319.0111553360698</v>
      </c>
      <c r="D151" s="10">
        <f t="shared" si="8"/>
        <v>880.93580156110204</v>
      </c>
      <c r="E151" s="10">
        <f t="shared" si="9"/>
        <v>438.07535377496777</v>
      </c>
      <c r="F151" s="10">
        <f t="shared" si="10"/>
        <v>175749.08495844546</v>
      </c>
    </row>
    <row r="152" spans="1:6">
      <c r="A152">
        <v>141</v>
      </c>
      <c r="B152" s="11">
        <v>42522</v>
      </c>
      <c r="C152" s="10">
        <f t="shared" si="11"/>
        <v>1319.0111553360698</v>
      </c>
      <c r="D152" s="10">
        <f t="shared" si="8"/>
        <v>878.74542479222725</v>
      </c>
      <c r="E152" s="10">
        <f t="shared" si="9"/>
        <v>440.26573054384255</v>
      </c>
      <c r="F152" s="10">
        <f t="shared" si="10"/>
        <v>175308.81922790161</v>
      </c>
    </row>
    <row r="153" spans="1:6">
      <c r="A153">
        <v>142</v>
      </c>
      <c r="B153" s="11">
        <v>42552</v>
      </c>
      <c r="C153" s="10">
        <f t="shared" si="11"/>
        <v>1319.0111553360698</v>
      </c>
      <c r="D153" s="10">
        <f t="shared" si="8"/>
        <v>876.54409613950804</v>
      </c>
      <c r="E153" s="10">
        <f t="shared" si="9"/>
        <v>442.46705919656176</v>
      </c>
      <c r="F153" s="10">
        <f t="shared" si="10"/>
        <v>174866.35216870505</v>
      </c>
    </row>
    <row r="154" spans="1:6">
      <c r="A154">
        <v>143</v>
      </c>
      <c r="B154" s="11">
        <v>42583</v>
      </c>
      <c r="C154" s="10">
        <f t="shared" si="11"/>
        <v>1319.0111553360698</v>
      </c>
      <c r="D154" s="10">
        <f t="shared" si="8"/>
        <v>874.33176084352533</v>
      </c>
      <c r="E154" s="10">
        <f t="shared" si="9"/>
        <v>444.67939449254447</v>
      </c>
      <c r="F154" s="10">
        <f t="shared" si="10"/>
        <v>174421.67277421252</v>
      </c>
    </row>
    <row r="155" spans="1:6">
      <c r="A155">
        <v>144</v>
      </c>
      <c r="B155" s="11">
        <v>42614</v>
      </c>
      <c r="C155" s="10">
        <f t="shared" si="11"/>
        <v>1319.0111553360698</v>
      </c>
      <c r="D155" s="10">
        <f t="shared" si="8"/>
        <v>872.10836387106258</v>
      </c>
      <c r="E155" s="10">
        <f t="shared" si="9"/>
        <v>446.90279146500723</v>
      </c>
      <c r="F155" s="10">
        <f t="shared" si="10"/>
        <v>173974.7699827475</v>
      </c>
    </row>
    <row r="156" spans="1:6">
      <c r="A156">
        <v>145</v>
      </c>
      <c r="B156" s="11">
        <v>42644</v>
      </c>
      <c r="C156" s="10">
        <f t="shared" si="11"/>
        <v>1319.0111553360698</v>
      </c>
      <c r="D156" s="10">
        <f t="shared" si="8"/>
        <v>869.87384991373744</v>
      </c>
      <c r="E156" s="10">
        <f t="shared" si="9"/>
        <v>449.13730542233236</v>
      </c>
      <c r="F156" s="10">
        <f t="shared" si="10"/>
        <v>173525.63267732516</v>
      </c>
    </row>
    <row r="157" spans="1:6">
      <c r="A157">
        <v>146</v>
      </c>
      <c r="B157" s="11">
        <v>42675</v>
      </c>
      <c r="C157" s="10">
        <f t="shared" si="11"/>
        <v>1319.0111553360698</v>
      </c>
      <c r="D157" s="10">
        <f t="shared" si="8"/>
        <v>867.62816338662572</v>
      </c>
      <c r="E157" s="10">
        <f t="shared" si="9"/>
        <v>451.38299194944409</v>
      </c>
      <c r="F157" s="10">
        <f t="shared" si="10"/>
        <v>173074.24968537572</v>
      </c>
    </row>
    <row r="158" spans="1:6">
      <c r="A158">
        <v>147</v>
      </c>
      <c r="B158" s="11">
        <v>42705</v>
      </c>
      <c r="C158" s="10">
        <f t="shared" si="11"/>
        <v>1319.0111553360698</v>
      </c>
      <c r="D158" s="10">
        <f t="shared" si="8"/>
        <v>865.37124842687854</v>
      </c>
      <c r="E158" s="10">
        <f t="shared" si="9"/>
        <v>453.63990690919127</v>
      </c>
      <c r="F158" s="10">
        <f t="shared" si="10"/>
        <v>172620.60977846652</v>
      </c>
    </row>
    <row r="159" spans="1:6">
      <c r="A159">
        <v>148</v>
      </c>
      <c r="B159" s="11">
        <v>42736</v>
      </c>
      <c r="C159" s="10">
        <f t="shared" si="11"/>
        <v>1319.0111553360698</v>
      </c>
      <c r="D159" s="10">
        <f t="shared" si="8"/>
        <v>863.10304889233259</v>
      </c>
      <c r="E159" s="10">
        <f t="shared" si="9"/>
        <v>455.90810644373721</v>
      </c>
      <c r="F159" s="10">
        <f t="shared" si="10"/>
        <v>172164.70167202278</v>
      </c>
    </row>
    <row r="160" spans="1:6">
      <c r="A160">
        <v>149</v>
      </c>
      <c r="B160" s="11">
        <v>42767</v>
      </c>
      <c r="C160" s="10">
        <f t="shared" si="11"/>
        <v>1319.0111553360698</v>
      </c>
      <c r="D160" s="10">
        <f t="shared" si="8"/>
        <v>860.82350836011392</v>
      </c>
      <c r="E160" s="10">
        <f t="shared" si="9"/>
        <v>458.18764697595589</v>
      </c>
      <c r="F160" s="10">
        <f t="shared" si="10"/>
        <v>171706.51402504684</v>
      </c>
    </row>
    <row r="161" spans="1:6">
      <c r="A161">
        <v>150</v>
      </c>
      <c r="B161" s="11">
        <v>42795</v>
      </c>
      <c r="C161" s="10">
        <f t="shared" si="11"/>
        <v>1319.0111553360698</v>
      </c>
      <c r="D161" s="10">
        <f t="shared" si="8"/>
        <v>858.5325701252342</v>
      </c>
      <c r="E161" s="10">
        <f t="shared" si="9"/>
        <v>460.4785852108356</v>
      </c>
      <c r="F161" s="10">
        <f t="shared" si="10"/>
        <v>171246.03543983601</v>
      </c>
    </row>
    <row r="162" spans="1:6">
      <c r="A162">
        <v>151</v>
      </c>
      <c r="B162" s="11">
        <v>42826</v>
      </c>
      <c r="C162" s="10">
        <f t="shared" si="11"/>
        <v>1319.0111553360698</v>
      </c>
      <c r="D162" s="10">
        <f t="shared" si="8"/>
        <v>856.23017719918005</v>
      </c>
      <c r="E162" s="10">
        <f t="shared" si="9"/>
        <v>462.78097813688976</v>
      </c>
      <c r="F162" s="10">
        <f t="shared" si="10"/>
        <v>170783.25446169911</v>
      </c>
    </row>
    <row r="163" spans="1:6">
      <c r="A163">
        <v>152</v>
      </c>
      <c r="B163" s="11">
        <v>42856</v>
      </c>
      <c r="C163" s="10">
        <f t="shared" si="11"/>
        <v>1319.0111553360698</v>
      </c>
      <c r="D163" s="10">
        <f t="shared" si="8"/>
        <v>853.91627230849554</v>
      </c>
      <c r="E163" s="10">
        <f t="shared" si="9"/>
        <v>465.09488302757427</v>
      </c>
      <c r="F163" s="10">
        <f t="shared" si="10"/>
        <v>170318.15957867153</v>
      </c>
    </row>
    <row r="164" spans="1:6">
      <c r="A164">
        <v>153</v>
      </c>
      <c r="B164" s="11">
        <v>42887</v>
      </c>
      <c r="C164" s="10">
        <f t="shared" si="11"/>
        <v>1319.0111553360698</v>
      </c>
      <c r="D164" s="10">
        <f t="shared" si="8"/>
        <v>851.59079789335772</v>
      </c>
      <c r="E164" s="10">
        <f t="shared" si="9"/>
        <v>467.42035744271209</v>
      </c>
      <c r="F164" s="10">
        <f t="shared" si="10"/>
        <v>169850.73922122881</v>
      </c>
    </row>
    <row r="165" spans="1:6">
      <c r="A165">
        <v>154</v>
      </c>
      <c r="B165" s="11">
        <v>42917</v>
      </c>
      <c r="C165" s="10">
        <f t="shared" si="11"/>
        <v>1319.0111553360698</v>
      </c>
      <c r="D165" s="10">
        <f t="shared" si="8"/>
        <v>849.25369610614405</v>
      </c>
      <c r="E165" s="10">
        <f t="shared" si="9"/>
        <v>469.75745922992576</v>
      </c>
      <c r="F165" s="10">
        <f t="shared" si="10"/>
        <v>169380.98176199888</v>
      </c>
    </row>
    <row r="166" spans="1:6">
      <c r="A166">
        <v>155</v>
      </c>
      <c r="B166" s="11">
        <v>42948</v>
      </c>
      <c r="C166" s="10">
        <f t="shared" si="11"/>
        <v>1319.0111553360698</v>
      </c>
      <c r="D166" s="10">
        <f t="shared" si="8"/>
        <v>846.90490880999425</v>
      </c>
      <c r="E166" s="10">
        <f t="shared" si="9"/>
        <v>472.10624652607555</v>
      </c>
      <c r="F166" s="10">
        <f t="shared" si="10"/>
        <v>168908.87551547281</v>
      </c>
    </row>
    <row r="167" spans="1:6">
      <c r="A167">
        <v>156</v>
      </c>
      <c r="B167" s="11">
        <v>42979</v>
      </c>
      <c r="C167" s="10">
        <f t="shared" si="11"/>
        <v>1319.0111553360698</v>
      </c>
      <c r="D167" s="10">
        <f t="shared" si="8"/>
        <v>844.54437757736412</v>
      </c>
      <c r="E167" s="10">
        <f t="shared" si="9"/>
        <v>474.46677775870569</v>
      </c>
      <c r="F167" s="10">
        <f t="shared" si="10"/>
        <v>168434.40873771411</v>
      </c>
    </row>
    <row r="168" spans="1:6">
      <c r="A168">
        <v>157</v>
      </c>
      <c r="B168" s="11">
        <v>43009</v>
      </c>
      <c r="C168" s="10">
        <f t="shared" si="11"/>
        <v>1319.0111553360698</v>
      </c>
      <c r="D168" s="10">
        <f t="shared" si="8"/>
        <v>842.17204368857062</v>
      </c>
      <c r="E168" s="10">
        <f t="shared" si="9"/>
        <v>476.83911164749918</v>
      </c>
      <c r="F168" s="10">
        <f t="shared" si="10"/>
        <v>167957.5696260666</v>
      </c>
    </row>
    <row r="169" spans="1:6">
      <c r="A169">
        <v>158</v>
      </c>
      <c r="B169" s="11">
        <v>43040</v>
      </c>
      <c r="C169" s="10">
        <f t="shared" si="11"/>
        <v>1319.0111553360698</v>
      </c>
      <c r="D169" s="10">
        <f t="shared" ref="D169:D232" si="12">F168*$B$2/12</f>
        <v>839.78784813033292</v>
      </c>
      <c r="E169" s="10">
        <f t="shared" ref="E169:E232" si="13">C169-D169</f>
        <v>479.22330720573689</v>
      </c>
      <c r="F169" s="10">
        <f t="shared" ref="F169:F232" si="14">F168-E169</f>
        <v>167478.34631886086</v>
      </c>
    </row>
    <row r="170" spans="1:6">
      <c r="A170">
        <v>159</v>
      </c>
      <c r="B170" s="11">
        <v>43070</v>
      </c>
      <c r="C170" s="10">
        <f t="shared" si="11"/>
        <v>1319.0111553360698</v>
      </c>
      <c r="D170" s="10">
        <f t="shared" si="12"/>
        <v>837.39173159430436</v>
      </c>
      <c r="E170" s="10">
        <f t="shared" si="13"/>
        <v>481.61942374176544</v>
      </c>
      <c r="F170" s="10">
        <f t="shared" si="14"/>
        <v>166996.72689511909</v>
      </c>
    </row>
    <row r="171" spans="1:6">
      <c r="A171">
        <v>160</v>
      </c>
      <c r="B171" s="11">
        <v>43101</v>
      </c>
      <c r="C171" s="10">
        <f t="shared" si="11"/>
        <v>1319.0111553360698</v>
      </c>
      <c r="D171" s="10">
        <f t="shared" si="12"/>
        <v>834.98363447559541</v>
      </c>
      <c r="E171" s="10">
        <f t="shared" si="13"/>
        <v>484.0275208604744</v>
      </c>
      <c r="F171" s="10">
        <f t="shared" si="14"/>
        <v>166512.69937425861</v>
      </c>
    </row>
    <row r="172" spans="1:6">
      <c r="A172">
        <v>161</v>
      </c>
      <c r="B172" s="11">
        <v>43132</v>
      </c>
      <c r="C172" s="10">
        <f t="shared" si="11"/>
        <v>1319.0111553360698</v>
      </c>
      <c r="D172" s="10">
        <f t="shared" si="12"/>
        <v>832.56349687129295</v>
      </c>
      <c r="E172" s="10">
        <f t="shared" si="13"/>
        <v>486.44765846477685</v>
      </c>
      <c r="F172" s="10">
        <f t="shared" si="14"/>
        <v>166026.25171579383</v>
      </c>
    </row>
    <row r="173" spans="1:6">
      <c r="A173">
        <v>162</v>
      </c>
      <c r="B173" s="11">
        <v>43160</v>
      </c>
      <c r="C173" s="10">
        <f t="shared" si="11"/>
        <v>1319.0111553360698</v>
      </c>
      <c r="D173" s="10">
        <f t="shared" si="12"/>
        <v>830.1312585789691</v>
      </c>
      <c r="E173" s="10">
        <f t="shared" si="13"/>
        <v>488.87989675710071</v>
      </c>
      <c r="F173" s="10">
        <f t="shared" si="14"/>
        <v>165537.37181903672</v>
      </c>
    </row>
    <row r="174" spans="1:6">
      <c r="A174">
        <v>163</v>
      </c>
      <c r="B174" s="11">
        <v>43191</v>
      </c>
      <c r="C174" s="10">
        <f t="shared" si="11"/>
        <v>1319.0111553360698</v>
      </c>
      <c r="D174" s="10">
        <f t="shared" si="12"/>
        <v>827.68685909518354</v>
      </c>
      <c r="E174" s="10">
        <f t="shared" si="13"/>
        <v>491.32429624088627</v>
      </c>
      <c r="F174" s="10">
        <f t="shared" si="14"/>
        <v>165046.04752279582</v>
      </c>
    </row>
    <row r="175" spans="1:6">
      <c r="A175">
        <v>164</v>
      </c>
      <c r="B175" s="11">
        <v>43221</v>
      </c>
      <c r="C175" s="10">
        <f t="shared" si="11"/>
        <v>1319.0111553360698</v>
      </c>
      <c r="D175" s="10">
        <f t="shared" si="12"/>
        <v>825.23023761397906</v>
      </c>
      <c r="E175" s="10">
        <f t="shared" si="13"/>
        <v>493.78091772209075</v>
      </c>
      <c r="F175" s="10">
        <f t="shared" si="14"/>
        <v>164552.26660507373</v>
      </c>
    </row>
    <row r="176" spans="1:6">
      <c r="A176">
        <v>165</v>
      </c>
      <c r="B176" s="11">
        <v>43252</v>
      </c>
      <c r="C176" s="10">
        <f t="shared" si="11"/>
        <v>1319.0111553360698</v>
      </c>
      <c r="D176" s="10">
        <f t="shared" si="12"/>
        <v>822.76133302536857</v>
      </c>
      <c r="E176" s="10">
        <f t="shared" si="13"/>
        <v>496.24982231070123</v>
      </c>
      <c r="F176" s="10">
        <f t="shared" si="14"/>
        <v>164056.01678276304</v>
      </c>
    </row>
    <row r="177" spans="1:6">
      <c r="A177">
        <v>166</v>
      </c>
      <c r="B177" s="11">
        <v>43282</v>
      </c>
      <c r="C177" s="10">
        <f t="shared" si="11"/>
        <v>1319.0111553360698</v>
      </c>
      <c r="D177" s="10">
        <f t="shared" si="12"/>
        <v>820.28008391381525</v>
      </c>
      <c r="E177" s="10">
        <f t="shared" si="13"/>
        <v>498.73107142225456</v>
      </c>
      <c r="F177" s="10">
        <f t="shared" si="14"/>
        <v>163557.28571134078</v>
      </c>
    </row>
    <row r="178" spans="1:6">
      <c r="A178">
        <v>167</v>
      </c>
      <c r="B178" s="11">
        <v>43313</v>
      </c>
      <c r="C178" s="10">
        <f t="shared" si="11"/>
        <v>1319.0111553360698</v>
      </c>
      <c r="D178" s="10">
        <f t="shared" si="12"/>
        <v>817.78642855670387</v>
      </c>
      <c r="E178" s="10">
        <f t="shared" si="13"/>
        <v>501.22472677936594</v>
      </c>
      <c r="F178" s="10">
        <f t="shared" si="14"/>
        <v>163056.06098456142</v>
      </c>
    </row>
    <row r="179" spans="1:6">
      <c r="A179">
        <v>168</v>
      </c>
      <c r="B179" s="11">
        <v>43344</v>
      </c>
      <c r="C179" s="10">
        <f t="shared" si="11"/>
        <v>1319.0111553360698</v>
      </c>
      <c r="D179" s="10">
        <f t="shared" si="12"/>
        <v>815.28030492280698</v>
      </c>
      <c r="E179" s="10">
        <f t="shared" si="13"/>
        <v>503.73085041326283</v>
      </c>
      <c r="F179" s="10">
        <f t="shared" si="14"/>
        <v>162552.33013414816</v>
      </c>
    </row>
    <row r="180" spans="1:6">
      <c r="A180">
        <v>169</v>
      </c>
      <c r="B180" s="11">
        <v>43374</v>
      </c>
      <c r="C180" s="10">
        <f t="shared" si="11"/>
        <v>1319.0111553360698</v>
      </c>
      <c r="D180" s="10">
        <f t="shared" si="12"/>
        <v>812.76165067074078</v>
      </c>
      <c r="E180" s="10">
        <f t="shared" si="13"/>
        <v>506.24950466532903</v>
      </c>
      <c r="F180" s="10">
        <f t="shared" si="14"/>
        <v>162046.08062948284</v>
      </c>
    </row>
    <row r="181" spans="1:6">
      <c r="A181">
        <v>170</v>
      </c>
      <c r="B181" s="11">
        <v>43405</v>
      </c>
      <c r="C181" s="10">
        <f t="shared" si="11"/>
        <v>1319.0111553360698</v>
      </c>
      <c r="D181" s="10">
        <f t="shared" si="12"/>
        <v>810.23040314741411</v>
      </c>
      <c r="E181" s="10">
        <f t="shared" si="13"/>
        <v>508.7807521886557</v>
      </c>
      <c r="F181" s="10">
        <f t="shared" si="14"/>
        <v>161537.29987729419</v>
      </c>
    </row>
    <row r="182" spans="1:6">
      <c r="A182">
        <v>171</v>
      </c>
      <c r="B182" s="11">
        <v>43435</v>
      </c>
      <c r="C182" s="10">
        <f t="shared" si="11"/>
        <v>1319.0111553360698</v>
      </c>
      <c r="D182" s="10">
        <f t="shared" si="12"/>
        <v>807.68649938647093</v>
      </c>
      <c r="E182" s="10">
        <f t="shared" si="13"/>
        <v>511.32465594959888</v>
      </c>
      <c r="F182" s="10">
        <f t="shared" si="14"/>
        <v>161025.97522134459</v>
      </c>
    </row>
    <row r="183" spans="1:6">
      <c r="A183">
        <v>172</v>
      </c>
      <c r="B183" s="11">
        <v>43466</v>
      </c>
      <c r="C183" s="10">
        <f t="shared" si="11"/>
        <v>1319.0111553360698</v>
      </c>
      <c r="D183" s="10">
        <f t="shared" si="12"/>
        <v>805.12987610672292</v>
      </c>
      <c r="E183" s="10">
        <f t="shared" si="13"/>
        <v>513.88127922934689</v>
      </c>
      <c r="F183" s="10">
        <f t="shared" si="14"/>
        <v>160512.09394211523</v>
      </c>
    </row>
    <row r="184" spans="1:6">
      <c r="A184">
        <v>173</v>
      </c>
      <c r="B184" s="11">
        <v>43497</v>
      </c>
      <c r="C184" s="10">
        <f t="shared" si="11"/>
        <v>1319.0111553360698</v>
      </c>
      <c r="D184" s="10">
        <f t="shared" si="12"/>
        <v>802.56046971057606</v>
      </c>
      <c r="E184" s="10">
        <f t="shared" si="13"/>
        <v>516.45068562549375</v>
      </c>
      <c r="F184" s="10">
        <f t="shared" si="14"/>
        <v>159995.64325648974</v>
      </c>
    </row>
    <row r="185" spans="1:6">
      <c r="A185">
        <v>174</v>
      </c>
      <c r="B185" s="11">
        <v>43525</v>
      </c>
      <c r="C185" s="10">
        <f t="shared" si="11"/>
        <v>1319.0111553360698</v>
      </c>
      <c r="D185" s="10">
        <f t="shared" si="12"/>
        <v>799.97821628244867</v>
      </c>
      <c r="E185" s="10">
        <f t="shared" si="13"/>
        <v>519.03293905362113</v>
      </c>
      <c r="F185" s="10">
        <f t="shared" si="14"/>
        <v>159476.61031743611</v>
      </c>
    </row>
    <row r="186" spans="1:6">
      <c r="A186">
        <v>175</v>
      </c>
      <c r="B186" s="11">
        <v>43556</v>
      </c>
      <c r="C186" s="10">
        <f t="shared" si="11"/>
        <v>1319.0111553360698</v>
      </c>
      <c r="D186" s="10">
        <f t="shared" si="12"/>
        <v>797.38305158718049</v>
      </c>
      <c r="E186" s="10">
        <f t="shared" si="13"/>
        <v>521.62810374888932</v>
      </c>
      <c r="F186" s="10">
        <f t="shared" si="14"/>
        <v>158954.98221368721</v>
      </c>
    </row>
    <row r="187" spans="1:6">
      <c r="A187">
        <v>176</v>
      </c>
      <c r="B187" s="11">
        <v>43586</v>
      </c>
      <c r="C187" s="10">
        <f t="shared" si="11"/>
        <v>1319.0111553360698</v>
      </c>
      <c r="D187" s="10">
        <f t="shared" si="12"/>
        <v>794.77491106843593</v>
      </c>
      <c r="E187" s="10">
        <f t="shared" si="13"/>
        <v>524.23624426763388</v>
      </c>
      <c r="F187" s="10">
        <f t="shared" si="14"/>
        <v>158430.74596941957</v>
      </c>
    </row>
    <row r="188" spans="1:6">
      <c r="A188">
        <v>177</v>
      </c>
      <c r="B188" s="11">
        <v>43617</v>
      </c>
      <c r="C188" s="10">
        <f t="shared" si="11"/>
        <v>1319.0111553360698</v>
      </c>
      <c r="D188" s="10">
        <f t="shared" si="12"/>
        <v>792.15372984709791</v>
      </c>
      <c r="E188" s="10">
        <f t="shared" si="13"/>
        <v>526.8574254889719</v>
      </c>
      <c r="F188" s="10">
        <f t="shared" si="14"/>
        <v>157903.8885439306</v>
      </c>
    </row>
    <row r="189" spans="1:6">
      <c r="A189">
        <v>178</v>
      </c>
      <c r="B189" s="11">
        <v>43647</v>
      </c>
      <c r="C189" s="10">
        <f t="shared" si="11"/>
        <v>1319.0111553360698</v>
      </c>
      <c r="D189" s="10">
        <f t="shared" si="12"/>
        <v>789.51944271965294</v>
      </c>
      <c r="E189" s="10">
        <f t="shared" si="13"/>
        <v>529.49171261641686</v>
      </c>
      <c r="F189" s="10">
        <f t="shared" si="14"/>
        <v>157374.3968313142</v>
      </c>
    </row>
    <row r="190" spans="1:6">
      <c r="A190">
        <v>179</v>
      </c>
      <c r="B190" s="11">
        <v>43678</v>
      </c>
      <c r="C190" s="10">
        <f t="shared" si="11"/>
        <v>1319.0111553360698</v>
      </c>
      <c r="D190" s="10">
        <f t="shared" si="12"/>
        <v>786.87198415657087</v>
      </c>
      <c r="E190" s="10">
        <f t="shared" si="13"/>
        <v>532.13917117949893</v>
      </c>
      <c r="F190" s="10">
        <f t="shared" si="14"/>
        <v>156842.2576601347</v>
      </c>
    </row>
    <row r="191" spans="1:6">
      <c r="A191">
        <v>180</v>
      </c>
      <c r="B191" s="11">
        <v>43709</v>
      </c>
      <c r="C191" s="10">
        <f t="shared" si="11"/>
        <v>1319.0111553360698</v>
      </c>
      <c r="D191" s="10">
        <f t="shared" si="12"/>
        <v>784.21128830067346</v>
      </c>
      <c r="E191" s="10">
        <f t="shared" si="13"/>
        <v>534.79986703539635</v>
      </c>
      <c r="F191" s="10">
        <f t="shared" si="14"/>
        <v>156307.45779309931</v>
      </c>
    </row>
    <row r="192" spans="1:6">
      <c r="A192">
        <v>181</v>
      </c>
      <c r="B192" s="11">
        <v>43739</v>
      </c>
      <c r="C192" s="10">
        <f t="shared" si="11"/>
        <v>1319.0111553360698</v>
      </c>
      <c r="D192" s="10">
        <f t="shared" si="12"/>
        <v>781.53728896549649</v>
      </c>
      <c r="E192" s="10">
        <f t="shared" si="13"/>
        <v>537.47386637057332</v>
      </c>
      <c r="F192" s="10">
        <f t="shared" si="14"/>
        <v>155769.98392672875</v>
      </c>
    </row>
    <row r="193" spans="1:6">
      <c r="A193">
        <v>182</v>
      </c>
      <c r="B193" s="11">
        <v>43770</v>
      </c>
      <c r="C193" s="10">
        <f t="shared" si="11"/>
        <v>1319.0111553360698</v>
      </c>
      <c r="D193" s="10">
        <f t="shared" si="12"/>
        <v>778.84991963364371</v>
      </c>
      <c r="E193" s="10">
        <f t="shared" si="13"/>
        <v>540.1612357024261</v>
      </c>
      <c r="F193" s="10">
        <f t="shared" si="14"/>
        <v>155229.82269102632</v>
      </c>
    </row>
    <row r="194" spans="1:6">
      <c r="A194">
        <v>183</v>
      </c>
      <c r="B194" s="11">
        <v>43800</v>
      </c>
      <c r="C194" s="10">
        <f t="shared" si="11"/>
        <v>1319.0111553360698</v>
      </c>
      <c r="D194" s="10">
        <f t="shared" si="12"/>
        <v>776.14911345513156</v>
      </c>
      <c r="E194" s="10">
        <f t="shared" si="13"/>
        <v>542.86204188093825</v>
      </c>
      <c r="F194" s="10">
        <f t="shared" si="14"/>
        <v>154686.96064914539</v>
      </c>
    </row>
    <row r="195" spans="1:6">
      <c r="A195">
        <v>184</v>
      </c>
      <c r="B195" s="11">
        <v>43831</v>
      </c>
      <c r="C195" s="10">
        <f t="shared" si="11"/>
        <v>1319.0111553360698</v>
      </c>
      <c r="D195" s="10">
        <f t="shared" si="12"/>
        <v>773.43480324572693</v>
      </c>
      <c r="E195" s="10">
        <f t="shared" si="13"/>
        <v>545.57635209034288</v>
      </c>
      <c r="F195" s="10">
        <f t="shared" si="14"/>
        <v>154141.38429705505</v>
      </c>
    </row>
    <row r="196" spans="1:6">
      <c r="A196">
        <v>185</v>
      </c>
      <c r="B196" s="11">
        <v>43862</v>
      </c>
      <c r="C196" s="10">
        <f t="shared" si="11"/>
        <v>1319.0111553360698</v>
      </c>
      <c r="D196" s="10">
        <f t="shared" si="12"/>
        <v>770.7069214852753</v>
      </c>
      <c r="E196" s="10">
        <f t="shared" si="13"/>
        <v>548.3042338507945</v>
      </c>
      <c r="F196" s="10">
        <f t="shared" si="14"/>
        <v>153593.08006320425</v>
      </c>
    </row>
    <row r="197" spans="1:6">
      <c r="A197">
        <v>186</v>
      </c>
      <c r="B197" s="11">
        <v>43891</v>
      </c>
      <c r="C197" s="10">
        <f t="shared" si="11"/>
        <v>1319.0111553360698</v>
      </c>
      <c r="D197" s="10">
        <f t="shared" si="12"/>
        <v>767.96540031602126</v>
      </c>
      <c r="E197" s="10">
        <f t="shared" si="13"/>
        <v>551.04575502004855</v>
      </c>
      <c r="F197" s="10">
        <f t="shared" si="14"/>
        <v>153042.0343081842</v>
      </c>
    </row>
    <row r="198" spans="1:6">
      <c r="A198">
        <v>187</v>
      </c>
      <c r="B198" s="11">
        <v>43922</v>
      </c>
      <c r="C198" s="10">
        <f t="shared" si="11"/>
        <v>1319.0111553360698</v>
      </c>
      <c r="D198" s="10">
        <f t="shared" si="12"/>
        <v>765.2101715409209</v>
      </c>
      <c r="E198" s="10">
        <f t="shared" si="13"/>
        <v>553.80098379514891</v>
      </c>
      <c r="F198" s="10">
        <f t="shared" si="14"/>
        <v>152488.23332438906</v>
      </c>
    </row>
    <row r="199" spans="1:6">
      <c r="A199">
        <v>188</v>
      </c>
      <c r="B199" s="11">
        <v>43952</v>
      </c>
      <c r="C199" s="10">
        <f t="shared" si="11"/>
        <v>1319.0111553360698</v>
      </c>
      <c r="D199" s="10">
        <f t="shared" si="12"/>
        <v>762.44116662194529</v>
      </c>
      <c r="E199" s="10">
        <f t="shared" si="13"/>
        <v>556.56998871412452</v>
      </c>
      <c r="F199" s="10">
        <f t="shared" si="14"/>
        <v>151931.66333567494</v>
      </c>
    </row>
    <row r="200" spans="1:6">
      <c r="A200">
        <v>189</v>
      </c>
      <c r="B200" s="11">
        <v>43983</v>
      </c>
      <c r="C200" s="10">
        <f t="shared" si="11"/>
        <v>1319.0111553360698</v>
      </c>
      <c r="D200" s="10">
        <f t="shared" si="12"/>
        <v>759.65831667837472</v>
      </c>
      <c r="E200" s="10">
        <f t="shared" si="13"/>
        <v>559.35283865769509</v>
      </c>
      <c r="F200" s="10">
        <f t="shared" si="14"/>
        <v>151372.31049701723</v>
      </c>
    </row>
    <row r="201" spans="1:6">
      <c r="A201">
        <v>190</v>
      </c>
      <c r="B201" s="11">
        <v>44013</v>
      </c>
      <c r="C201" s="10">
        <f t="shared" si="11"/>
        <v>1319.0111553360698</v>
      </c>
      <c r="D201" s="10">
        <f t="shared" si="12"/>
        <v>756.86155248508612</v>
      </c>
      <c r="E201" s="10">
        <f t="shared" si="13"/>
        <v>562.14960285098368</v>
      </c>
      <c r="F201" s="10">
        <f t="shared" si="14"/>
        <v>150810.16089416624</v>
      </c>
    </row>
    <row r="202" spans="1:6">
      <c r="A202">
        <v>191</v>
      </c>
      <c r="B202" s="11">
        <v>44044</v>
      </c>
      <c r="C202" s="10">
        <f t="shared" si="11"/>
        <v>1319.0111553360698</v>
      </c>
      <c r="D202" s="10">
        <f t="shared" si="12"/>
        <v>754.05080447083117</v>
      </c>
      <c r="E202" s="10">
        <f t="shared" si="13"/>
        <v>564.96035086523864</v>
      </c>
      <c r="F202" s="10">
        <f t="shared" si="14"/>
        <v>150245.20054330101</v>
      </c>
    </row>
    <row r="203" spans="1:6">
      <c r="A203">
        <v>192</v>
      </c>
      <c r="B203" s="11">
        <v>44075</v>
      </c>
      <c r="C203" s="10">
        <f t="shared" si="11"/>
        <v>1319.0111553360698</v>
      </c>
      <c r="D203" s="10">
        <f t="shared" si="12"/>
        <v>751.22600271650492</v>
      </c>
      <c r="E203" s="10">
        <f t="shared" si="13"/>
        <v>567.78515261956488</v>
      </c>
      <c r="F203" s="10">
        <f t="shared" si="14"/>
        <v>149677.41539068145</v>
      </c>
    </row>
    <row r="204" spans="1:6">
      <c r="A204">
        <v>193</v>
      </c>
      <c r="B204" s="11">
        <v>44105</v>
      </c>
      <c r="C204" s="10">
        <f t="shared" si="11"/>
        <v>1319.0111553360698</v>
      </c>
      <c r="D204" s="10">
        <f t="shared" si="12"/>
        <v>748.38707695340725</v>
      </c>
      <c r="E204" s="10">
        <f t="shared" si="13"/>
        <v>570.62407838266256</v>
      </c>
      <c r="F204" s="10">
        <f t="shared" si="14"/>
        <v>149106.7913122988</v>
      </c>
    </row>
    <row r="205" spans="1:6">
      <c r="A205">
        <v>194</v>
      </c>
      <c r="B205" s="11">
        <v>44136</v>
      </c>
      <c r="C205" s="10">
        <f t="shared" ref="C205:C268" si="15">PMT($B$2/12,$B$3*12,-$B$1)</f>
        <v>1319.0111553360698</v>
      </c>
      <c r="D205" s="10">
        <f t="shared" si="12"/>
        <v>745.53395656149394</v>
      </c>
      <c r="E205" s="10">
        <f t="shared" si="13"/>
        <v>573.47719877457587</v>
      </c>
      <c r="F205" s="10">
        <f t="shared" si="14"/>
        <v>148533.31411352422</v>
      </c>
    </row>
    <row r="206" spans="1:6">
      <c r="A206">
        <v>195</v>
      </c>
      <c r="B206" s="11">
        <v>44166</v>
      </c>
      <c r="C206" s="10">
        <f t="shared" si="15"/>
        <v>1319.0111553360698</v>
      </c>
      <c r="D206" s="10">
        <f t="shared" si="12"/>
        <v>742.66657056762108</v>
      </c>
      <c r="E206" s="10">
        <f t="shared" si="13"/>
        <v>576.34458476844873</v>
      </c>
      <c r="F206" s="10">
        <f t="shared" si="14"/>
        <v>147956.96952875578</v>
      </c>
    </row>
    <row r="207" spans="1:6">
      <c r="A207">
        <v>196</v>
      </c>
      <c r="B207" s="11">
        <v>44197</v>
      </c>
      <c r="C207" s="10">
        <f t="shared" si="15"/>
        <v>1319.0111553360698</v>
      </c>
      <c r="D207" s="10">
        <f t="shared" si="12"/>
        <v>739.7848476437789</v>
      </c>
      <c r="E207" s="10">
        <f t="shared" si="13"/>
        <v>579.2263076922909</v>
      </c>
      <c r="F207" s="10">
        <f t="shared" si="14"/>
        <v>147377.74322106349</v>
      </c>
    </row>
    <row r="208" spans="1:6">
      <c r="A208">
        <v>197</v>
      </c>
      <c r="B208" s="11">
        <v>44228</v>
      </c>
      <c r="C208" s="10">
        <f t="shared" si="15"/>
        <v>1319.0111553360698</v>
      </c>
      <c r="D208" s="10">
        <f t="shared" si="12"/>
        <v>736.88871610531749</v>
      </c>
      <c r="E208" s="10">
        <f t="shared" si="13"/>
        <v>582.12243923075232</v>
      </c>
      <c r="F208" s="10">
        <f t="shared" si="14"/>
        <v>146795.62078183272</v>
      </c>
    </row>
    <row r="209" spans="1:6">
      <c r="A209">
        <v>198</v>
      </c>
      <c r="B209" s="11">
        <v>44256</v>
      </c>
      <c r="C209" s="10">
        <f t="shared" si="15"/>
        <v>1319.0111553360698</v>
      </c>
      <c r="D209" s="10">
        <f t="shared" si="12"/>
        <v>733.97810390916356</v>
      </c>
      <c r="E209" s="10">
        <f t="shared" si="13"/>
        <v>585.03305142690624</v>
      </c>
      <c r="F209" s="10">
        <f t="shared" si="14"/>
        <v>146210.58773040582</v>
      </c>
    </row>
    <row r="210" spans="1:6">
      <c r="A210">
        <v>199</v>
      </c>
      <c r="B210" s="11">
        <v>44287</v>
      </c>
      <c r="C210" s="10">
        <f t="shared" si="15"/>
        <v>1319.0111553360698</v>
      </c>
      <c r="D210" s="10">
        <f t="shared" si="12"/>
        <v>731.05293865202918</v>
      </c>
      <c r="E210" s="10">
        <f t="shared" si="13"/>
        <v>587.95821668404062</v>
      </c>
      <c r="F210" s="10">
        <f t="shared" si="14"/>
        <v>145622.6295137218</v>
      </c>
    </row>
    <row r="211" spans="1:6">
      <c r="A211">
        <v>200</v>
      </c>
      <c r="B211" s="11">
        <v>44317</v>
      </c>
      <c r="C211" s="10">
        <f t="shared" si="15"/>
        <v>1319.0111553360698</v>
      </c>
      <c r="D211" s="10">
        <f t="shared" si="12"/>
        <v>728.11314756860895</v>
      </c>
      <c r="E211" s="10">
        <f t="shared" si="13"/>
        <v>590.89800776746085</v>
      </c>
      <c r="F211" s="10">
        <f t="shared" si="14"/>
        <v>145031.73150595435</v>
      </c>
    </row>
    <row r="212" spans="1:6">
      <c r="A212">
        <v>201</v>
      </c>
      <c r="B212" s="11">
        <v>44348</v>
      </c>
      <c r="C212" s="10">
        <f t="shared" si="15"/>
        <v>1319.0111553360698</v>
      </c>
      <c r="D212" s="10">
        <f t="shared" si="12"/>
        <v>725.15865752977163</v>
      </c>
      <c r="E212" s="10">
        <f t="shared" si="13"/>
        <v>593.85249780629817</v>
      </c>
      <c r="F212" s="10">
        <f t="shared" si="14"/>
        <v>144437.87900814804</v>
      </c>
    </row>
    <row r="213" spans="1:6">
      <c r="A213">
        <v>202</v>
      </c>
      <c r="B213" s="11">
        <v>44378</v>
      </c>
      <c r="C213" s="10">
        <f t="shared" si="15"/>
        <v>1319.0111553360698</v>
      </c>
      <c r="D213" s="10">
        <f t="shared" si="12"/>
        <v>722.18939504074024</v>
      </c>
      <c r="E213" s="10">
        <f t="shared" si="13"/>
        <v>596.82176029532957</v>
      </c>
      <c r="F213" s="10">
        <f t="shared" si="14"/>
        <v>143841.0572478527</v>
      </c>
    </row>
    <row r="214" spans="1:6">
      <c r="A214">
        <v>203</v>
      </c>
      <c r="B214" s="11">
        <v>44409</v>
      </c>
      <c r="C214" s="10">
        <f t="shared" si="15"/>
        <v>1319.0111553360698</v>
      </c>
      <c r="D214" s="10">
        <f t="shared" si="12"/>
        <v>719.2052862392635</v>
      </c>
      <c r="E214" s="10">
        <f t="shared" si="13"/>
        <v>599.8058690968063</v>
      </c>
      <c r="F214" s="10">
        <f t="shared" si="14"/>
        <v>143241.2513787559</v>
      </c>
    </row>
    <row r="215" spans="1:6">
      <c r="A215">
        <v>204</v>
      </c>
      <c r="B215" s="11">
        <v>44440</v>
      </c>
      <c r="C215" s="10">
        <f t="shared" si="15"/>
        <v>1319.0111553360698</v>
      </c>
      <c r="D215" s="10">
        <f t="shared" si="12"/>
        <v>716.20625689377948</v>
      </c>
      <c r="E215" s="10">
        <f t="shared" si="13"/>
        <v>602.80489844229032</v>
      </c>
      <c r="F215" s="10">
        <f t="shared" si="14"/>
        <v>142638.44648031361</v>
      </c>
    </row>
    <row r="216" spans="1:6">
      <c r="A216">
        <v>205</v>
      </c>
      <c r="B216" s="11">
        <v>44470</v>
      </c>
      <c r="C216" s="10">
        <f t="shared" si="15"/>
        <v>1319.0111553360698</v>
      </c>
      <c r="D216" s="10">
        <f t="shared" si="12"/>
        <v>713.19223240156805</v>
      </c>
      <c r="E216" s="10">
        <f t="shared" si="13"/>
        <v>605.81892293450176</v>
      </c>
      <c r="F216" s="10">
        <f t="shared" si="14"/>
        <v>142032.62755737911</v>
      </c>
    </row>
    <row r="217" spans="1:6">
      <c r="A217">
        <v>206</v>
      </c>
      <c r="B217" s="11">
        <v>44501</v>
      </c>
      <c r="C217" s="10">
        <f t="shared" si="15"/>
        <v>1319.0111553360698</v>
      </c>
      <c r="D217" s="10">
        <f t="shared" si="12"/>
        <v>710.16313778689562</v>
      </c>
      <c r="E217" s="10">
        <f t="shared" si="13"/>
        <v>608.84801754917419</v>
      </c>
      <c r="F217" s="10">
        <f t="shared" si="14"/>
        <v>141423.77953982993</v>
      </c>
    </row>
    <row r="218" spans="1:6">
      <c r="A218">
        <v>207</v>
      </c>
      <c r="B218" s="11">
        <v>44531</v>
      </c>
      <c r="C218" s="10">
        <f t="shared" si="15"/>
        <v>1319.0111553360698</v>
      </c>
      <c r="D218" s="10">
        <f t="shared" si="12"/>
        <v>707.11889769914967</v>
      </c>
      <c r="E218" s="10">
        <f t="shared" si="13"/>
        <v>611.89225763692014</v>
      </c>
      <c r="F218" s="10">
        <f t="shared" si="14"/>
        <v>140811.88728219303</v>
      </c>
    </row>
    <row r="219" spans="1:6">
      <c r="A219">
        <v>208</v>
      </c>
      <c r="B219" s="11">
        <v>44562</v>
      </c>
      <c r="C219" s="10">
        <f t="shared" si="15"/>
        <v>1319.0111553360698</v>
      </c>
      <c r="D219" s="10">
        <f t="shared" si="12"/>
        <v>704.05943641096508</v>
      </c>
      <c r="E219" s="10">
        <f t="shared" si="13"/>
        <v>614.95171892510473</v>
      </c>
      <c r="F219" s="10">
        <f t="shared" si="14"/>
        <v>140196.93556326794</v>
      </c>
    </row>
    <row r="220" spans="1:6">
      <c r="A220">
        <v>209</v>
      </c>
      <c r="B220" s="11">
        <v>44593</v>
      </c>
      <c r="C220" s="10">
        <f t="shared" si="15"/>
        <v>1319.0111553360698</v>
      </c>
      <c r="D220" s="10">
        <f t="shared" si="12"/>
        <v>700.98467781633963</v>
      </c>
      <c r="E220" s="10">
        <f t="shared" si="13"/>
        <v>618.02647751973018</v>
      </c>
      <c r="F220" s="10">
        <f t="shared" si="14"/>
        <v>139578.90908574819</v>
      </c>
    </row>
    <row r="221" spans="1:6">
      <c r="A221">
        <v>210</v>
      </c>
      <c r="B221" s="11">
        <v>44621</v>
      </c>
      <c r="C221" s="10">
        <f t="shared" si="15"/>
        <v>1319.0111553360698</v>
      </c>
      <c r="D221" s="10">
        <f t="shared" si="12"/>
        <v>697.89454542874091</v>
      </c>
      <c r="E221" s="10">
        <f t="shared" si="13"/>
        <v>621.11660990732889</v>
      </c>
      <c r="F221" s="10">
        <f t="shared" si="14"/>
        <v>138957.79247584086</v>
      </c>
    </row>
    <row r="222" spans="1:6">
      <c r="A222">
        <v>211</v>
      </c>
      <c r="B222" s="11">
        <v>44652</v>
      </c>
      <c r="C222" s="10">
        <f t="shared" si="15"/>
        <v>1319.0111553360698</v>
      </c>
      <c r="D222" s="10">
        <f t="shared" si="12"/>
        <v>694.78896237920435</v>
      </c>
      <c r="E222" s="10">
        <f t="shared" si="13"/>
        <v>624.22219295686546</v>
      </c>
      <c r="F222" s="10">
        <f t="shared" si="14"/>
        <v>138333.570282884</v>
      </c>
    </row>
    <row r="223" spans="1:6">
      <c r="A223">
        <v>212</v>
      </c>
      <c r="B223" s="11">
        <v>44682</v>
      </c>
      <c r="C223" s="10">
        <f t="shared" si="15"/>
        <v>1319.0111553360698</v>
      </c>
      <c r="D223" s="10">
        <f t="shared" si="12"/>
        <v>691.66785141441994</v>
      </c>
      <c r="E223" s="10">
        <f t="shared" si="13"/>
        <v>627.34330392164986</v>
      </c>
      <c r="F223" s="10">
        <f t="shared" si="14"/>
        <v>137706.22697896234</v>
      </c>
    </row>
    <row r="224" spans="1:6">
      <c r="A224">
        <v>213</v>
      </c>
      <c r="B224" s="11">
        <v>44713</v>
      </c>
      <c r="C224" s="10">
        <f t="shared" si="15"/>
        <v>1319.0111553360698</v>
      </c>
      <c r="D224" s="10">
        <f t="shared" si="12"/>
        <v>688.53113489481166</v>
      </c>
      <c r="E224" s="10">
        <f t="shared" si="13"/>
        <v>630.48002044125815</v>
      </c>
      <c r="F224" s="10">
        <f t="shared" si="14"/>
        <v>137075.74695852108</v>
      </c>
    </row>
    <row r="225" spans="1:6">
      <c r="A225">
        <v>214</v>
      </c>
      <c r="B225" s="11">
        <v>44743</v>
      </c>
      <c r="C225" s="10">
        <f t="shared" si="15"/>
        <v>1319.0111553360698</v>
      </c>
      <c r="D225" s="10">
        <f t="shared" si="12"/>
        <v>685.37873479260543</v>
      </c>
      <c r="E225" s="10">
        <f t="shared" si="13"/>
        <v>633.63242054346438</v>
      </c>
      <c r="F225" s="10">
        <f t="shared" si="14"/>
        <v>136442.11453797761</v>
      </c>
    </row>
    <row r="226" spans="1:6">
      <c r="A226">
        <v>215</v>
      </c>
      <c r="B226" s="11">
        <v>44774</v>
      </c>
      <c r="C226" s="10">
        <f t="shared" si="15"/>
        <v>1319.0111553360698</v>
      </c>
      <c r="D226" s="10">
        <f t="shared" si="12"/>
        <v>682.21057268988807</v>
      </c>
      <c r="E226" s="10">
        <f t="shared" si="13"/>
        <v>636.80058264618174</v>
      </c>
      <c r="F226" s="10">
        <f t="shared" si="14"/>
        <v>135805.31395533142</v>
      </c>
    </row>
    <row r="227" spans="1:6">
      <c r="A227">
        <v>216</v>
      </c>
      <c r="B227" s="11">
        <v>44805</v>
      </c>
      <c r="C227" s="10">
        <f t="shared" si="15"/>
        <v>1319.0111553360698</v>
      </c>
      <c r="D227" s="10">
        <f t="shared" si="12"/>
        <v>679.02656977665708</v>
      </c>
      <c r="E227" s="10">
        <f t="shared" si="13"/>
        <v>639.98458555941272</v>
      </c>
      <c r="F227" s="10">
        <f t="shared" si="14"/>
        <v>135165.32936977202</v>
      </c>
    </row>
    <row r="228" spans="1:6">
      <c r="A228">
        <v>217</v>
      </c>
      <c r="B228" s="11">
        <v>44835</v>
      </c>
      <c r="C228" s="10">
        <f t="shared" si="15"/>
        <v>1319.0111553360698</v>
      </c>
      <c r="D228" s="10">
        <f t="shared" si="12"/>
        <v>675.82664684886015</v>
      </c>
      <c r="E228" s="10">
        <f t="shared" si="13"/>
        <v>643.18450848720965</v>
      </c>
      <c r="F228" s="10">
        <f t="shared" si="14"/>
        <v>134522.14486128482</v>
      </c>
    </row>
    <row r="229" spans="1:6">
      <c r="A229">
        <v>218</v>
      </c>
      <c r="B229" s="11">
        <v>44866</v>
      </c>
      <c r="C229" s="10">
        <f t="shared" si="15"/>
        <v>1319.0111553360698</v>
      </c>
      <c r="D229" s="10">
        <f t="shared" si="12"/>
        <v>672.610724306424</v>
      </c>
      <c r="E229" s="10">
        <f t="shared" si="13"/>
        <v>646.4004310296458</v>
      </c>
      <c r="F229" s="10">
        <f t="shared" si="14"/>
        <v>133875.74443025517</v>
      </c>
    </row>
    <row r="230" spans="1:6">
      <c r="A230">
        <v>219</v>
      </c>
      <c r="B230" s="11">
        <v>44896</v>
      </c>
      <c r="C230" s="10">
        <f t="shared" si="15"/>
        <v>1319.0111553360698</v>
      </c>
      <c r="D230" s="10">
        <f t="shared" si="12"/>
        <v>669.37872215127584</v>
      </c>
      <c r="E230" s="10">
        <f t="shared" si="13"/>
        <v>649.63243318479397</v>
      </c>
      <c r="F230" s="10">
        <f t="shared" si="14"/>
        <v>133226.11199707037</v>
      </c>
    </row>
    <row r="231" spans="1:6">
      <c r="A231">
        <v>220</v>
      </c>
      <c r="B231" s="11">
        <v>44927</v>
      </c>
      <c r="C231" s="10">
        <f t="shared" si="15"/>
        <v>1319.0111553360698</v>
      </c>
      <c r="D231" s="10">
        <f t="shared" si="12"/>
        <v>666.13055998535185</v>
      </c>
      <c r="E231" s="10">
        <f t="shared" si="13"/>
        <v>652.88059535071795</v>
      </c>
      <c r="F231" s="10">
        <f t="shared" si="14"/>
        <v>132573.23140171965</v>
      </c>
    </row>
    <row r="232" spans="1:6">
      <c r="A232">
        <v>221</v>
      </c>
      <c r="B232" s="11">
        <v>44958</v>
      </c>
      <c r="C232" s="10">
        <f t="shared" si="15"/>
        <v>1319.0111553360698</v>
      </c>
      <c r="D232" s="10">
        <f t="shared" si="12"/>
        <v>662.86615700859818</v>
      </c>
      <c r="E232" s="10">
        <f t="shared" si="13"/>
        <v>656.14499832747163</v>
      </c>
      <c r="F232" s="10">
        <f t="shared" si="14"/>
        <v>131917.08640339217</v>
      </c>
    </row>
    <row r="233" spans="1:6">
      <c r="A233">
        <v>222</v>
      </c>
      <c r="B233" s="11">
        <v>44986</v>
      </c>
      <c r="C233" s="10">
        <f t="shared" si="15"/>
        <v>1319.0111553360698</v>
      </c>
      <c r="D233" s="10">
        <f t="shared" ref="D233:D296" si="16">F232*$B$2/12</f>
        <v>659.58543201696079</v>
      </c>
      <c r="E233" s="10">
        <f t="shared" ref="E233:E296" si="17">C233-D233</f>
        <v>659.42572331910901</v>
      </c>
      <c r="F233" s="10">
        <f t="shared" ref="F233:F296" si="18">F232-E233</f>
        <v>131257.66068007305</v>
      </c>
    </row>
    <row r="234" spans="1:6">
      <c r="A234">
        <v>223</v>
      </c>
      <c r="B234" s="11">
        <v>45017</v>
      </c>
      <c r="C234" s="10">
        <f t="shared" si="15"/>
        <v>1319.0111553360698</v>
      </c>
      <c r="D234" s="10">
        <f t="shared" si="16"/>
        <v>656.28830340036518</v>
      </c>
      <c r="E234" s="10">
        <f t="shared" si="17"/>
        <v>662.72285193570463</v>
      </c>
      <c r="F234" s="10">
        <f t="shared" si="18"/>
        <v>130594.93782813735</v>
      </c>
    </row>
    <row r="235" spans="1:6">
      <c r="A235">
        <v>224</v>
      </c>
      <c r="B235" s="11">
        <v>45047</v>
      </c>
      <c r="C235" s="10">
        <f t="shared" si="15"/>
        <v>1319.0111553360698</v>
      </c>
      <c r="D235" s="10">
        <f t="shared" si="16"/>
        <v>652.97468914068679</v>
      </c>
      <c r="E235" s="10">
        <f t="shared" si="17"/>
        <v>666.03646619538301</v>
      </c>
      <c r="F235" s="10">
        <f t="shared" si="18"/>
        <v>129928.90136194197</v>
      </c>
    </row>
    <row r="236" spans="1:6">
      <c r="A236">
        <v>225</v>
      </c>
      <c r="B236" s="11">
        <v>45078</v>
      </c>
      <c r="C236" s="10">
        <f t="shared" si="15"/>
        <v>1319.0111553360698</v>
      </c>
      <c r="D236" s="10">
        <f t="shared" si="16"/>
        <v>649.64450680970981</v>
      </c>
      <c r="E236" s="10">
        <f t="shared" si="17"/>
        <v>669.36664852636</v>
      </c>
      <c r="F236" s="10">
        <f t="shared" si="18"/>
        <v>129259.53471341562</v>
      </c>
    </row>
    <row r="237" spans="1:6">
      <c r="A237">
        <v>226</v>
      </c>
      <c r="B237" s="11">
        <v>45108</v>
      </c>
      <c r="C237" s="10">
        <f t="shared" si="15"/>
        <v>1319.0111553360698</v>
      </c>
      <c r="D237" s="10">
        <f t="shared" si="16"/>
        <v>646.29767356707805</v>
      </c>
      <c r="E237" s="10">
        <f t="shared" si="17"/>
        <v>672.71348176899176</v>
      </c>
      <c r="F237" s="10">
        <f t="shared" si="18"/>
        <v>128586.82123164662</v>
      </c>
    </row>
    <row r="238" spans="1:6">
      <c r="A238">
        <v>227</v>
      </c>
      <c r="B238" s="11">
        <v>45139</v>
      </c>
      <c r="C238" s="10">
        <f t="shared" si="15"/>
        <v>1319.0111553360698</v>
      </c>
      <c r="D238" s="10">
        <f t="shared" si="16"/>
        <v>642.93410615823302</v>
      </c>
      <c r="E238" s="10">
        <f t="shared" si="17"/>
        <v>676.07704917783678</v>
      </c>
      <c r="F238" s="10">
        <f t="shared" si="18"/>
        <v>127910.74418246878</v>
      </c>
    </row>
    <row r="239" spans="1:6">
      <c r="A239">
        <v>228</v>
      </c>
      <c r="B239" s="11">
        <v>45170</v>
      </c>
      <c r="C239" s="10">
        <f t="shared" si="15"/>
        <v>1319.0111553360698</v>
      </c>
      <c r="D239" s="10">
        <f t="shared" si="16"/>
        <v>639.55372091234392</v>
      </c>
      <c r="E239" s="10">
        <f t="shared" si="17"/>
        <v>679.45743442372589</v>
      </c>
      <c r="F239" s="10">
        <f t="shared" si="18"/>
        <v>127231.28674804507</v>
      </c>
    </row>
    <row r="240" spans="1:6">
      <c r="A240">
        <v>229</v>
      </c>
      <c r="B240" s="11">
        <v>45200</v>
      </c>
      <c r="C240" s="10">
        <f t="shared" si="15"/>
        <v>1319.0111553360698</v>
      </c>
      <c r="D240" s="10">
        <f t="shared" si="16"/>
        <v>636.15643374022534</v>
      </c>
      <c r="E240" s="10">
        <f t="shared" si="17"/>
        <v>682.85472159584447</v>
      </c>
      <c r="F240" s="10">
        <f t="shared" si="18"/>
        <v>126548.43202644923</v>
      </c>
    </row>
    <row r="241" spans="1:6">
      <c r="A241">
        <v>230</v>
      </c>
      <c r="B241" s="11">
        <v>45231</v>
      </c>
      <c r="C241" s="10">
        <f t="shared" si="15"/>
        <v>1319.0111553360698</v>
      </c>
      <c r="D241" s="10">
        <f t="shared" si="16"/>
        <v>632.74216013224611</v>
      </c>
      <c r="E241" s="10">
        <f t="shared" si="17"/>
        <v>686.26899520382369</v>
      </c>
      <c r="F241" s="10">
        <f t="shared" si="18"/>
        <v>125862.16303124541</v>
      </c>
    </row>
    <row r="242" spans="1:6">
      <c r="A242">
        <v>231</v>
      </c>
      <c r="B242" s="11">
        <v>45261</v>
      </c>
      <c r="C242" s="10">
        <f t="shared" si="15"/>
        <v>1319.0111553360698</v>
      </c>
      <c r="D242" s="10">
        <f t="shared" si="16"/>
        <v>629.31081515622702</v>
      </c>
      <c r="E242" s="10">
        <f t="shared" si="17"/>
        <v>689.70034017984278</v>
      </c>
      <c r="F242" s="10">
        <f t="shared" si="18"/>
        <v>125172.46269106556</v>
      </c>
    </row>
    <row r="243" spans="1:6">
      <c r="A243">
        <v>232</v>
      </c>
      <c r="B243" s="11">
        <v>45292</v>
      </c>
      <c r="C243" s="10">
        <f t="shared" si="15"/>
        <v>1319.0111553360698</v>
      </c>
      <c r="D243" s="10">
        <f t="shared" si="16"/>
        <v>625.86231345532781</v>
      </c>
      <c r="E243" s="10">
        <f t="shared" si="17"/>
        <v>693.148841880742</v>
      </c>
      <c r="F243" s="10">
        <f t="shared" si="18"/>
        <v>124479.31384918482</v>
      </c>
    </row>
    <row r="244" spans="1:6">
      <c r="A244">
        <v>233</v>
      </c>
      <c r="B244" s="11">
        <v>45323</v>
      </c>
      <c r="C244" s="10">
        <f t="shared" si="15"/>
        <v>1319.0111553360698</v>
      </c>
      <c r="D244" s="10">
        <f t="shared" si="16"/>
        <v>622.39656924592407</v>
      </c>
      <c r="E244" s="10">
        <f t="shared" si="17"/>
        <v>696.61458609014574</v>
      </c>
      <c r="F244" s="10">
        <f t="shared" si="18"/>
        <v>123782.69926309468</v>
      </c>
    </row>
    <row r="245" spans="1:6">
      <c r="A245">
        <v>234</v>
      </c>
      <c r="B245" s="11">
        <v>45352</v>
      </c>
      <c r="C245" s="10">
        <f t="shared" si="15"/>
        <v>1319.0111553360698</v>
      </c>
      <c r="D245" s="10">
        <f t="shared" si="16"/>
        <v>618.91349631547337</v>
      </c>
      <c r="E245" s="10">
        <f t="shared" si="17"/>
        <v>700.09765902059644</v>
      </c>
      <c r="F245" s="10">
        <f t="shared" si="18"/>
        <v>123082.60160407408</v>
      </c>
    </row>
    <row r="246" spans="1:6">
      <c r="A246">
        <v>235</v>
      </c>
      <c r="B246" s="11">
        <v>45383</v>
      </c>
      <c r="C246" s="10">
        <f t="shared" si="15"/>
        <v>1319.0111553360698</v>
      </c>
      <c r="D246" s="10">
        <f t="shared" si="16"/>
        <v>615.4130080203704</v>
      </c>
      <c r="E246" s="10">
        <f t="shared" si="17"/>
        <v>703.59814731569941</v>
      </c>
      <c r="F246" s="10">
        <f t="shared" si="18"/>
        <v>122379.00345675838</v>
      </c>
    </row>
    <row r="247" spans="1:6">
      <c r="A247">
        <v>236</v>
      </c>
      <c r="B247" s="11">
        <v>45413</v>
      </c>
      <c r="C247" s="10">
        <f t="shared" si="15"/>
        <v>1319.0111553360698</v>
      </c>
      <c r="D247" s="10">
        <f t="shared" si="16"/>
        <v>611.89501728379184</v>
      </c>
      <c r="E247" s="10">
        <f t="shared" si="17"/>
        <v>707.11613805227796</v>
      </c>
      <c r="F247" s="10">
        <f t="shared" si="18"/>
        <v>121671.8873187061</v>
      </c>
    </row>
    <row r="248" spans="1:6">
      <c r="A248">
        <v>237</v>
      </c>
      <c r="B248" s="11">
        <v>45444</v>
      </c>
      <c r="C248" s="10">
        <f t="shared" si="15"/>
        <v>1319.0111553360698</v>
      </c>
      <c r="D248" s="10">
        <f t="shared" si="16"/>
        <v>608.3594365935304</v>
      </c>
      <c r="E248" s="10">
        <f t="shared" si="17"/>
        <v>710.6517187425394</v>
      </c>
      <c r="F248" s="10">
        <f t="shared" si="18"/>
        <v>120961.23559996356</v>
      </c>
    </row>
    <row r="249" spans="1:6">
      <c r="A249">
        <v>238</v>
      </c>
      <c r="B249" s="11">
        <v>45474</v>
      </c>
      <c r="C249" s="10">
        <f t="shared" si="15"/>
        <v>1319.0111553360698</v>
      </c>
      <c r="D249" s="10">
        <f t="shared" si="16"/>
        <v>604.80617799981781</v>
      </c>
      <c r="E249" s="10">
        <f t="shared" si="17"/>
        <v>714.204977336252</v>
      </c>
      <c r="F249" s="10">
        <f t="shared" si="18"/>
        <v>120247.03062262731</v>
      </c>
    </row>
    <row r="250" spans="1:6">
      <c r="A250">
        <v>239</v>
      </c>
      <c r="B250" s="11">
        <v>45505</v>
      </c>
      <c r="C250" s="10">
        <f t="shared" si="15"/>
        <v>1319.0111553360698</v>
      </c>
      <c r="D250" s="10">
        <f t="shared" si="16"/>
        <v>601.23515311313656</v>
      </c>
      <c r="E250" s="10">
        <f t="shared" si="17"/>
        <v>717.77600222293324</v>
      </c>
      <c r="F250" s="10">
        <f t="shared" si="18"/>
        <v>119529.25462040438</v>
      </c>
    </row>
    <row r="251" spans="1:6">
      <c r="A251">
        <v>240</v>
      </c>
      <c r="B251" s="11">
        <v>45536</v>
      </c>
      <c r="C251" s="10">
        <f t="shared" si="15"/>
        <v>1319.0111553360698</v>
      </c>
      <c r="D251" s="10">
        <f t="shared" si="16"/>
        <v>597.64627310202184</v>
      </c>
      <c r="E251" s="10">
        <f t="shared" si="17"/>
        <v>721.36488223404797</v>
      </c>
      <c r="F251" s="10">
        <f t="shared" si="18"/>
        <v>118807.88973817033</v>
      </c>
    </row>
    <row r="252" spans="1:6">
      <c r="A252">
        <v>241</v>
      </c>
      <c r="B252" s="11">
        <v>45566</v>
      </c>
      <c r="C252" s="10">
        <f t="shared" si="15"/>
        <v>1319.0111553360698</v>
      </c>
      <c r="D252" s="10">
        <f t="shared" si="16"/>
        <v>594.0394486908516</v>
      </c>
      <c r="E252" s="10">
        <f t="shared" si="17"/>
        <v>724.97170664521821</v>
      </c>
      <c r="F252" s="10">
        <f t="shared" si="18"/>
        <v>118082.91803152511</v>
      </c>
    </row>
    <row r="253" spans="1:6">
      <c r="A253">
        <v>242</v>
      </c>
      <c r="B253" s="11">
        <v>45597</v>
      </c>
      <c r="C253" s="10">
        <f t="shared" si="15"/>
        <v>1319.0111553360698</v>
      </c>
      <c r="D253" s="10">
        <f t="shared" si="16"/>
        <v>590.41459015762553</v>
      </c>
      <c r="E253" s="10">
        <f t="shared" si="17"/>
        <v>728.59656517844428</v>
      </c>
      <c r="F253" s="10">
        <f t="shared" si="18"/>
        <v>117354.32146634666</v>
      </c>
    </row>
    <row r="254" spans="1:6">
      <c r="A254">
        <v>243</v>
      </c>
      <c r="B254" s="11">
        <v>45627</v>
      </c>
      <c r="C254" s="10">
        <f t="shared" si="15"/>
        <v>1319.0111553360698</v>
      </c>
      <c r="D254" s="10">
        <f t="shared" si="16"/>
        <v>586.77160733173332</v>
      </c>
      <c r="E254" s="10">
        <f t="shared" si="17"/>
        <v>732.23954800433648</v>
      </c>
      <c r="F254" s="10">
        <f t="shared" si="18"/>
        <v>116622.08191834233</v>
      </c>
    </row>
    <row r="255" spans="1:6">
      <c r="A255">
        <v>244</v>
      </c>
      <c r="B255" s="11">
        <v>45658</v>
      </c>
      <c r="C255" s="10">
        <f t="shared" si="15"/>
        <v>1319.0111553360698</v>
      </c>
      <c r="D255" s="10">
        <f t="shared" si="16"/>
        <v>583.11040959171157</v>
      </c>
      <c r="E255" s="10">
        <f t="shared" si="17"/>
        <v>735.90074574435823</v>
      </c>
      <c r="F255" s="10">
        <f t="shared" si="18"/>
        <v>115886.18117259798</v>
      </c>
    </row>
    <row r="256" spans="1:6">
      <c r="A256">
        <v>245</v>
      </c>
      <c r="B256" s="11">
        <v>45689</v>
      </c>
      <c r="C256" s="10">
        <f t="shared" si="15"/>
        <v>1319.0111553360698</v>
      </c>
      <c r="D256" s="10">
        <f t="shared" si="16"/>
        <v>579.4309058629899</v>
      </c>
      <c r="E256" s="10">
        <f t="shared" si="17"/>
        <v>739.5802494730799</v>
      </c>
      <c r="F256" s="10">
        <f t="shared" si="18"/>
        <v>115146.6009231249</v>
      </c>
    </row>
    <row r="257" spans="1:6">
      <c r="A257">
        <v>246</v>
      </c>
      <c r="B257" s="11">
        <v>45717</v>
      </c>
      <c r="C257" s="10">
        <f t="shared" si="15"/>
        <v>1319.0111553360698</v>
      </c>
      <c r="D257" s="10">
        <f t="shared" si="16"/>
        <v>575.73300461562451</v>
      </c>
      <c r="E257" s="10">
        <f t="shared" si="17"/>
        <v>743.2781507204453</v>
      </c>
      <c r="F257" s="10">
        <f t="shared" si="18"/>
        <v>114403.32277240446</v>
      </c>
    </row>
    <row r="258" spans="1:6">
      <c r="A258">
        <v>247</v>
      </c>
      <c r="B258" s="11">
        <v>45748</v>
      </c>
      <c r="C258" s="10">
        <f t="shared" si="15"/>
        <v>1319.0111553360698</v>
      </c>
      <c r="D258" s="10">
        <f t="shared" si="16"/>
        <v>572.01661386202227</v>
      </c>
      <c r="E258" s="10">
        <f t="shared" si="17"/>
        <v>746.99454147404754</v>
      </c>
      <c r="F258" s="10">
        <f t="shared" si="18"/>
        <v>113656.3282309304</v>
      </c>
    </row>
    <row r="259" spans="1:6">
      <c r="A259">
        <v>248</v>
      </c>
      <c r="B259" s="11">
        <v>45778</v>
      </c>
      <c r="C259" s="10">
        <f t="shared" si="15"/>
        <v>1319.0111553360698</v>
      </c>
      <c r="D259" s="10">
        <f t="shared" si="16"/>
        <v>568.28164115465199</v>
      </c>
      <c r="E259" s="10">
        <f t="shared" si="17"/>
        <v>750.72951418141781</v>
      </c>
      <c r="F259" s="10">
        <f t="shared" si="18"/>
        <v>112905.59871674898</v>
      </c>
    </row>
    <row r="260" spans="1:6">
      <c r="A260">
        <v>249</v>
      </c>
      <c r="B260" s="11">
        <v>45809</v>
      </c>
      <c r="C260" s="10">
        <f t="shared" si="15"/>
        <v>1319.0111553360698</v>
      </c>
      <c r="D260" s="10">
        <f t="shared" si="16"/>
        <v>564.52799358374489</v>
      </c>
      <c r="E260" s="10">
        <f t="shared" si="17"/>
        <v>754.48316175232492</v>
      </c>
      <c r="F260" s="10">
        <f t="shared" si="18"/>
        <v>112151.11555499665</v>
      </c>
    </row>
    <row r="261" spans="1:6">
      <c r="A261">
        <v>250</v>
      </c>
      <c r="B261" s="11">
        <v>45839</v>
      </c>
      <c r="C261" s="10">
        <f t="shared" si="15"/>
        <v>1319.0111553360698</v>
      </c>
      <c r="D261" s="10">
        <f t="shared" si="16"/>
        <v>560.75557777498318</v>
      </c>
      <c r="E261" s="10">
        <f t="shared" si="17"/>
        <v>758.25557756108662</v>
      </c>
      <c r="F261" s="10">
        <f t="shared" si="18"/>
        <v>111392.85997743557</v>
      </c>
    </row>
    <row r="262" spans="1:6">
      <c r="A262">
        <v>251</v>
      </c>
      <c r="B262" s="11">
        <v>45870</v>
      </c>
      <c r="C262" s="10">
        <f t="shared" si="15"/>
        <v>1319.0111553360698</v>
      </c>
      <c r="D262" s="10">
        <f t="shared" si="16"/>
        <v>556.96429988717784</v>
      </c>
      <c r="E262" s="10">
        <f t="shared" si="17"/>
        <v>762.04685544889196</v>
      </c>
      <c r="F262" s="10">
        <f t="shared" si="18"/>
        <v>110630.81312198668</v>
      </c>
    </row>
    <row r="263" spans="1:6">
      <c r="A263">
        <v>252</v>
      </c>
      <c r="B263" s="11">
        <v>45901</v>
      </c>
      <c r="C263" s="10">
        <f t="shared" si="15"/>
        <v>1319.0111553360698</v>
      </c>
      <c r="D263" s="10">
        <f t="shared" si="16"/>
        <v>553.15406560993335</v>
      </c>
      <c r="E263" s="10">
        <f t="shared" si="17"/>
        <v>765.85708972613645</v>
      </c>
      <c r="F263" s="10">
        <f t="shared" si="18"/>
        <v>109864.95603226054</v>
      </c>
    </row>
    <row r="264" spans="1:6">
      <c r="A264">
        <v>253</v>
      </c>
      <c r="B264" s="11">
        <v>45931</v>
      </c>
      <c r="C264" s="10">
        <f t="shared" si="15"/>
        <v>1319.0111553360698</v>
      </c>
      <c r="D264" s="10">
        <f t="shared" si="16"/>
        <v>549.32478016130267</v>
      </c>
      <c r="E264" s="10">
        <f t="shared" si="17"/>
        <v>769.68637517476714</v>
      </c>
      <c r="F264" s="10">
        <f t="shared" si="18"/>
        <v>109095.26965708577</v>
      </c>
    </row>
    <row r="265" spans="1:6">
      <c r="A265">
        <v>254</v>
      </c>
      <c r="B265" s="11">
        <v>45962</v>
      </c>
      <c r="C265" s="10">
        <f t="shared" si="15"/>
        <v>1319.0111553360698</v>
      </c>
      <c r="D265" s="10">
        <f t="shared" si="16"/>
        <v>545.4763482854288</v>
      </c>
      <c r="E265" s="10">
        <f t="shared" si="17"/>
        <v>773.53480705064101</v>
      </c>
      <c r="F265" s="10">
        <f t="shared" si="18"/>
        <v>108321.73485003512</v>
      </c>
    </row>
    <row r="266" spans="1:6">
      <c r="A266">
        <v>255</v>
      </c>
      <c r="B266" s="11">
        <v>45992</v>
      </c>
      <c r="C266" s="10">
        <f t="shared" si="15"/>
        <v>1319.0111553360698</v>
      </c>
      <c r="D266" s="10">
        <f t="shared" si="16"/>
        <v>541.60867425017557</v>
      </c>
      <c r="E266" s="10">
        <f t="shared" si="17"/>
        <v>777.40248108589424</v>
      </c>
      <c r="F266" s="10">
        <f t="shared" si="18"/>
        <v>107544.33236894922</v>
      </c>
    </row>
    <row r="267" spans="1:6">
      <c r="A267">
        <v>256</v>
      </c>
      <c r="B267" s="11">
        <v>46023</v>
      </c>
      <c r="C267" s="10">
        <f t="shared" si="15"/>
        <v>1319.0111553360698</v>
      </c>
      <c r="D267" s="10">
        <f t="shared" si="16"/>
        <v>537.72166184474611</v>
      </c>
      <c r="E267" s="10">
        <f t="shared" si="17"/>
        <v>781.2894934913237</v>
      </c>
      <c r="F267" s="10">
        <f t="shared" si="18"/>
        <v>106763.0428754579</v>
      </c>
    </row>
    <row r="268" spans="1:6">
      <c r="A268">
        <v>257</v>
      </c>
      <c r="B268" s="11">
        <v>46054</v>
      </c>
      <c r="C268" s="10">
        <f t="shared" si="15"/>
        <v>1319.0111553360698</v>
      </c>
      <c r="D268" s="10">
        <f t="shared" si="16"/>
        <v>533.81521437728952</v>
      </c>
      <c r="E268" s="10">
        <f t="shared" si="17"/>
        <v>785.19594095878028</v>
      </c>
      <c r="F268" s="10">
        <f t="shared" si="18"/>
        <v>105977.84693449912</v>
      </c>
    </row>
    <row r="269" spans="1:6">
      <c r="A269">
        <v>258</v>
      </c>
      <c r="B269" s="11">
        <v>46082</v>
      </c>
      <c r="C269" s="10">
        <f t="shared" ref="C269:C332" si="19">PMT($B$2/12,$B$3*12,-$B$1)</f>
        <v>1319.0111553360698</v>
      </c>
      <c r="D269" s="10">
        <f t="shared" si="16"/>
        <v>529.8892346724956</v>
      </c>
      <c r="E269" s="10">
        <f t="shared" si="17"/>
        <v>789.1219206635742</v>
      </c>
      <c r="F269" s="10">
        <f t="shared" si="18"/>
        <v>105188.72501383554</v>
      </c>
    </row>
    <row r="270" spans="1:6">
      <c r="A270">
        <v>259</v>
      </c>
      <c r="B270" s="11">
        <v>46113</v>
      </c>
      <c r="C270" s="10">
        <f t="shared" si="19"/>
        <v>1319.0111553360698</v>
      </c>
      <c r="D270" s="10">
        <f t="shared" si="16"/>
        <v>525.94362506917776</v>
      </c>
      <c r="E270" s="10">
        <f t="shared" si="17"/>
        <v>793.06753026689205</v>
      </c>
      <c r="F270" s="10">
        <f t="shared" si="18"/>
        <v>104395.65748356865</v>
      </c>
    </row>
    <row r="271" spans="1:6">
      <c r="A271">
        <v>260</v>
      </c>
      <c r="B271" s="11">
        <v>46143</v>
      </c>
      <c r="C271" s="10">
        <f t="shared" si="19"/>
        <v>1319.0111553360698</v>
      </c>
      <c r="D271" s="10">
        <f t="shared" si="16"/>
        <v>521.97828741784326</v>
      </c>
      <c r="E271" s="10">
        <f t="shared" si="17"/>
        <v>797.03286791822654</v>
      </c>
      <c r="F271" s="10">
        <f t="shared" si="18"/>
        <v>103598.62461565042</v>
      </c>
    </row>
    <row r="272" spans="1:6">
      <c r="A272">
        <v>261</v>
      </c>
      <c r="B272" s="11">
        <v>46174</v>
      </c>
      <c r="C272" s="10">
        <f t="shared" si="19"/>
        <v>1319.0111553360698</v>
      </c>
      <c r="D272" s="10">
        <f t="shared" si="16"/>
        <v>517.9931230782521</v>
      </c>
      <c r="E272" s="10">
        <f t="shared" si="17"/>
        <v>801.01803225781771</v>
      </c>
      <c r="F272" s="10">
        <f t="shared" si="18"/>
        <v>102797.6065833926</v>
      </c>
    </row>
    <row r="273" spans="1:6">
      <c r="A273">
        <v>262</v>
      </c>
      <c r="B273" s="11">
        <v>46204</v>
      </c>
      <c r="C273" s="10">
        <f t="shared" si="19"/>
        <v>1319.0111553360698</v>
      </c>
      <c r="D273" s="10">
        <f t="shared" si="16"/>
        <v>513.98803291696299</v>
      </c>
      <c r="E273" s="10">
        <f t="shared" si="17"/>
        <v>805.02312241910681</v>
      </c>
      <c r="F273" s="10">
        <f t="shared" si="18"/>
        <v>101992.58346097349</v>
      </c>
    </row>
    <row r="274" spans="1:6">
      <c r="A274">
        <v>263</v>
      </c>
      <c r="B274" s="11">
        <v>46235</v>
      </c>
      <c r="C274" s="10">
        <f t="shared" si="19"/>
        <v>1319.0111553360698</v>
      </c>
      <c r="D274" s="10">
        <f t="shared" si="16"/>
        <v>509.96291730486746</v>
      </c>
      <c r="E274" s="10">
        <f t="shared" si="17"/>
        <v>809.04823803120235</v>
      </c>
      <c r="F274" s="10">
        <f t="shared" si="18"/>
        <v>101183.53522294229</v>
      </c>
    </row>
    <row r="275" spans="1:6">
      <c r="A275">
        <v>264</v>
      </c>
      <c r="B275" s="11">
        <v>46266</v>
      </c>
      <c r="C275" s="10">
        <f t="shared" si="19"/>
        <v>1319.0111553360698</v>
      </c>
      <c r="D275" s="10">
        <f t="shared" si="16"/>
        <v>505.91767611471141</v>
      </c>
      <c r="E275" s="10">
        <f t="shared" si="17"/>
        <v>813.09347922135839</v>
      </c>
      <c r="F275" s="10">
        <f t="shared" si="18"/>
        <v>100370.44174372093</v>
      </c>
    </row>
    <row r="276" spans="1:6">
      <c r="A276">
        <v>265</v>
      </c>
      <c r="B276" s="11">
        <v>46296</v>
      </c>
      <c r="C276" s="10">
        <f t="shared" si="19"/>
        <v>1319.0111553360698</v>
      </c>
      <c r="D276" s="10">
        <f t="shared" si="16"/>
        <v>501.85220871860469</v>
      </c>
      <c r="E276" s="10">
        <f t="shared" si="17"/>
        <v>817.15894661746506</v>
      </c>
      <c r="F276" s="10">
        <f t="shared" si="18"/>
        <v>99553.282797103471</v>
      </c>
    </row>
    <row r="277" spans="1:6">
      <c r="A277">
        <v>266</v>
      </c>
      <c r="B277" s="11">
        <v>46327</v>
      </c>
      <c r="C277" s="10">
        <f t="shared" si="19"/>
        <v>1319.0111553360698</v>
      </c>
      <c r="D277" s="10">
        <f t="shared" si="16"/>
        <v>497.76641398551737</v>
      </c>
      <c r="E277" s="10">
        <f t="shared" si="17"/>
        <v>821.24474135055243</v>
      </c>
      <c r="F277" s="10">
        <f t="shared" si="18"/>
        <v>98732.038055752913</v>
      </c>
    </row>
    <row r="278" spans="1:6">
      <c r="A278">
        <v>267</v>
      </c>
      <c r="B278" s="11">
        <v>46357</v>
      </c>
      <c r="C278" s="10">
        <f t="shared" si="19"/>
        <v>1319.0111553360698</v>
      </c>
      <c r="D278" s="10">
        <f t="shared" si="16"/>
        <v>493.66019027876456</v>
      </c>
      <c r="E278" s="10">
        <f t="shared" si="17"/>
        <v>825.3509650573053</v>
      </c>
      <c r="F278" s="10">
        <f t="shared" si="18"/>
        <v>97906.687090695603</v>
      </c>
    </row>
    <row r="279" spans="1:6">
      <c r="A279">
        <v>268</v>
      </c>
      <c r="B279" s="11">
        <v>46388</v>
      </c>
      <c r="C279" s="10">
        <f t="shared" si="19"/>
        <v>1319.0111553360698</v>
      </c>
      <c r="D279" s="10">
        <f t="shared" si="16"/>
        <v>489.53343545347798</v>
      </c>
      <c r="E279" s="10">
        <f t="shared" si="17"/>
        <v>829.47771988259183</v>
      </c>
      <c r="F279" s="10">
        <f t="shared" si="18"/>
        <v>97077.209370813012</v>
      </c>
    </row>
    <row r="280" spans="1:6">
      <c r="A280">
        <v>269</v>
      </c>
      <c r="B280" s="11">
        <v>46419</v>
      </c>
      <c r="C280" s="10">
        <f t="shared" si="19"/>
        <v>1319.0111553360698</v>
      </c>
      <c r="D280" s="10">
        <f t="shared" si="16"/>
        <v>485.386046854065</v>
      </c>
      <c r="E280" s="10">
        <f t="shared" si="17"/>
        <v>833.62510848200486</v>
      </c>
      <c r="F280" s="10">
        <f t="shared" si="18"/>
        <v>96243.584262331002</v>
      </c>
    </row>
    <row r="281" spans="1:6">
      <c r="A281">
        <v>270</v>
      </c>
      <c r="B281" s="11">
        <v>46447</v>
      </c>
      <c r="C281" s="10">
        <f t="shared" si="19"/>
        <v>1319.0111553360698</v>
      </c>
      <c r="D281" s="10">
        <f t="shared" si="16"/>
        <v>481.21792131165495</v>
      </c>
      <c r="E281" s="10">
        <f t="shared" si="17"/>
        <v>837.79323402441491</v>
      </c>
      <c r="F281" s="10">
        <f t="shared" si="18"/>
        <v>95405.791028306587</v>
      </c>
    </row>
    <row r="282" spans="1:6">
      <c r="A282">
        <v>271</v>
      </c>
      <c r="B282" s="11">
        <v>46478</v>
      </c>
      <c r="C282" s="10">
        <f t="shared" si="19"/>
        <v>1319.0111553360698</v>
      </c>
      <c r="D282" s="10">
        <f t="shared" si="16"/>
        <v>477.02895514153289</v>
      </c>
      <c r="E282" s="10">
        <f t="shared" si="17"/>
        <v>841.98220019453697</v>
      </c>
      <c r="F282" s="10">
        <f t="shared" si="18"/>
        <v>94563.808828112044</v>
      </c>
    </row>
    <row r="283" spans="1:6">
      <c r="A283">
        <v>272</v>
      </c>
      <c r="B283" s="11">
        <v>46508</v>
      </c>
      <c r="C283" s="10">
        <f t="shared" si="19"/>
        <v>1319.0111553360698</v>
      </c>
      <c r="D283" s="10">
        <f t="shared" si="16"/>
        <v>472.81904414056021</v>
      </c>
      <c r="E283" s="10">
        <f t="shared" si="17"/>
        <v>846.1921111955096</v>
      </c>
      <c r="F283" s="10">
        <f t="shared" si="18"/>
        <v>93717.616716916527</v>
      </c>
    </row>
    <row r="284" spans="1:6">
      <c r="A284">
        <v>273</v>
      </c>
      <c r="B284" s="11">
        <v>46539</v>
      </c>
      <c r="C284" s="10">
        <f t="shared" si="19"/>
        <v>1319.0111553360698</v>
      </c>
      <c r="D284" s="10">
        <f t="shared" si="16"/>
        <v>468.58808358458259</v>
      </c>
      <c r="E284" s="10">
        <f t="shared" si="17"/>
        <v>850.42307175148721</v>
      </c>
      <c r="F284" s="10">
        <f t="shared" si="18"/>
        <v>92867.19364516504</v>
      </c>
    </row>
    <row r="285" spans="1:6">
      <c r="A285">
        <v>274</v>
      </c>
      <c r="B285" s="11">
        <v>46569</v>
      </c>
      <c r="C285" s="10">
        <f t="shared" si="19"/>
        <v>1319.0111553360698</v>
      </c>
      <c r="D285" s="10">
        <f t="shared" si="16"/>
        <v>464.33596822582518</v>
      </c>
      <c r="E285" s="10">
        <f t="shared" si="17"/>
        <v>854.67518711024468</v>
      </c>
      <c r="F285" s="10">
        <f t="shared" si="18"/>
        <v>92012.518458054794</v>
      </c>
    </row>
    <row r="286" spans="1:6">
      <c r="A286">
        <v>275</v>
      </c>
      <c r="B286" s="11">
        <v>46600</v>
      </c>
      <c r="C286" s="10">
        <f t="shared" si="19"/>
        <v>1319.0111553360698</v>
      </c>
      <c r="D286" s="10">
        <f t="shared" si="16"/>
        <v>460.06259229027393</v>
      </c>
      <c r="E286" s="10">
        <f t="shared" si="17"/>
        <v>858.94856304579594</v>
      </c>
      <c r="F286" s="10">
        <f t="shared" si="18"/>
        <v>91153.569895009001</v>
      </c>
    </row>
    <row r="287" spans="1:6">
      <c r="A287">
        <v>276</v>
      </c>
      <c r="B287" s="11">
        <v>46631</v>
      </c>
      <c r="C287" s="10">
        <f t="shared" si="19"/>
        <v>1319.0111553360698</v>
      </c>
      <c r="D287" s="10">
        <f t="shared" si="16"/>
        <v>455.76784947504501</v>
      </c>
      <c r="E287" s="10">
        <f t="shared" si="17"/>
        <v>863.24330586102474</v>
      </c>
      <c r="F287" s="10">
        <f t="shared" si="18"/>
        <v>90290.326589147982</v>
      </c>
    </row>
    <row r="288" spans="1:6">
      <c r="A288">
        <v>277</v>
      </c>
      <c r="B288" s="11">
        <v>46661</v>
      </c>
      <c r="C288" s="10">
        <f t="shared" si="19"/>
        <v>1319.0111553360698</v>
      </c>
      <c r="D288" s="10">
        <f t="shared" si="16"/>
        <v>451.4516329457399</v>
      </c>
      <c r="E288" s="10">
        <f t="shared" si="17"/>
        <v>867.5595223903299</v>
      </c>
      <c r="F288" s="10">
        <f t="shared" si="18"/>
        <v>89422.767066757646</v>
      </c>
    </row>
    <row r="289" spans="1:6">
      <c r="A289">
        <v>278</v>
      </c>
      <c r="B289" s="11">
        <v>46692</v>
      </c>
      <c r="C289" s="10">
        <f t="shared" si="19"/>
        <v>1319.0111553360698</v>
      </c>
      <c r="D289" s="10">
        <f t="shared" si="16"/>
        <v>447.11383533378824</v>
      </c>
      <c r="E289" s="10">
        <f t="shared" si="17"/>
        <v>871.8973200022815</v>
      </c>
      <c r="F289" s="10">
        <f t="shared" si="18"/>
        <v>88550.869746755357</v>
      </c>
    </row>
    <row r="290" spans="1:6">
      <c r="A290">
        <v>279</v>
      </c>
      <c r="B290" s="11">
        <v>46722</v>
      </c>
      <c r="C290" s="10">
        <f t="shared" si="19"/>
        <v>1319.0111553360698</v>
      </c>
      <c r="D290" s="10">
        <f t="shared" si="16"/>
        <v>442.75434873377679</v>
      </c>
      <c r="E290" s="10">
        <f t="shared" si="17"/>
        <v>876.25680660229295</v>
      </c>
      <c r="F290" s="10">
        <f t="shared" si="18"/>
        <v>87674.612940153063</v>
      </c>
    </row>
    <row r="291" spans="1:6">
      <c r="A291">
        <v>280</v>
      </c>
      <c r="B291" s="11">
        <v>46753</v>
      </c>
      <c r="C291" s="10">
        <f t="shared" si="19"/>
        <v>1319.0111553360698</v>
      </c>
      <c r="D291" s="10">
        <f t="shared" si="16"/>
        <v>438.37306470076533</v>
      </c>
      <c r="E291" s="10">
        <f t="shared" si="17"/>
        <v>880.63809063530448</v>
      </c>
      <c r="F291" s="10">
        <f t="shared" si="18"/>
        <v>86793.974849517763</v>
      </c>
    </row>
    <row r="292" spans="1:6">
      <c r="A292">
        <v>281</v>
      </c>
      <c r="B292" s="11">
        <v>46784</v>
      </c>
      <c r="C292" s="10">
        <f t="shared" si="19"/>
        <v>1319.0111553360698</v>
      </c>
      <c r="D292" s="10">
        <f t="shared" si="16"/>
        <v>433.96987424758885</v>
      </c>
      <c r="E292" s="10">
        <f t="shared" si="17"/>
        <v>885.0412810884809</v>
      </c>
      <c r="F292" s="10">
        <f t="shared" si="18"/>
        <v>85908.933568429289</v>
      </c>
    </row>
    <row r="293" spans="1:6">
      <c r="A293">
        <v>282</v>
      </c>
      <c r="B293" s="11">
        <v>46813</v>
      </c>
      <c r="C293" s="10">
        <f t="shared" si="19"/>
        <v>1319.0111553360698</v>
      </c>
      <c r="D293" s="10">
        <f t="shared" si="16"/>
        <v>429.54466784214645</v>
      </c>
      <c r="E293" s="10">
        <f t="shared" si="17"/>
        <v>889.4664874939233</v>
      </c>
      <c r="F293" s="10">
        <f t="shared" si="18"/>
        <v>85019.46708093537</v>
      </c>
    </row>
    <row r="294" spans="1:6">
      <c r="A294">
        <v>283</v>
      </c>
      <c r="B294" s="11">
        <v>46844</v>
      </c>
      <c r="C294" s="10">
        <f t="shared" si="19"/>
        <v>1319.0111553360698</v>
      </c>
      <c r="D294" s="10">
        <f t="shared" si="16"/>
        <v>425.09733540467687</v>
      </c>
      <c r="E294" s="10">
        <f t="shared" si="17"/>
        <v>893.91381993139294</v>
      </c>
      <c r="F294" s="10">
        <f t="shared" si="18"/>
        <v>84125.553261003981</v>
      </c>
    </row>
    <row r="295" spans="1:6">
      <c r="A295">
        <v>284</v>
      </c>
      <c r="B295" s="11">
        <v>46874</v>
      </c>
      <c r="C295" s="10">
        <f t="shared" si="19"/>
        <v>1319.0111553360698</v>
      </c>
      <c r="D295" s="10">
        <f t="shared" si="16"/>
        <v>420.62776630501986</v>
      </c>
      <c r="E295" s="10">
        <f t="shared" si="17"/>
        <v>898.38338903105</v>
      </c>
      <c r="F295" s="10">
        <f t="shared" si="18"/>
        <v>83227.169871972932</v>
      </c>
    </row>
    <row r="296" spans="1:6">
      <c r="A296">
        <v>285</v>
      </c>
      <c r="B296" s="11">
        <v>46905</v>
      </c>
      <c r="C296" s="10">
        <f t="shared" si="19"/>
        <v>1319.0111553360698</v>
      </c>
      <c r="D296" s="10">
        <f t="shared" si="16"/>
        <v>416.13584935986461</v>
      </c>
      <c r="E296" s="10">
        <f t="shared" si="17"/>
        <v>902.87530597620525</v>
      </c>
      <c r="F296" s="10">
        <f t="shared" si="18"/>
        <v>82324.294565996723</v>
      </c>
    </row>
    <row r="297" spans="1:6">
      <c r="A297">
        <v>286</v>
      </c>
      <c r="B297" s="11">
        <v>46935</v>
      </c>
      <c r="C297" s="10">
        <f t="shared" si="19"/>
        <v>1319.0111553360698</v>
      </c>
      <c r="D297" s="10">
        <f t="shared" ref="D297:D360" si="20">F296*$B$2/12</f>
        <v>411.62147282998359</v>
      </c>
      <c r="E297" s="10">
        <f t="shared" ref="E297:E360" si="21">C297-D297</f>
        <v>907.38968250608627</v>
      </c>
      <c r="F297" s="10">
        <f t="shared" ref="F297:F360" si="22">F296-E297</f>
        <v>81416.904883490643</v>
      </c>
    </row>
    <row r="298" spans="1:6">
      <c r="A298">
        <v>287</v>
      </c>
      <c r="B298" s="11">
        <v>46966</v>
      </c>
      <c r="C298" s="10">
        <f t="shared" si="19"/>
        <v>1319.0111553360698</v>
      </c>
      <c r="D298" s="10">
        <f t="shared" si="20"/>
        <v>407.08452441745317</v>
      </c>
      <c r="E298" s="10">
        <f t="shared" si="21"/>
        <v>911.92663091861664</v>
      </c>
      <c r="F298" s="10">
        <f t="shared" si="22"/>
        <v>80504.978252572022</v>
      </c>
    </row>
    <row r="299" spans="1:6">
      <c r="A299">
        <v>288</v>
      </c>
      <c r="B299" s="11">
        <v>46997</v>
      </c>
      <c r="C299" s="10">
        <f t="shared" si="19"/>
        <v>1319.0111553360698</v>
      </c>
      <c r="D299" s="10">
        <f t="shared" si="20"/>
        <v>402.52489126286008</v>
      </c>
      <c r="E299" s="10">
        <f t="shared" si="21"/>
        <v>916.48626407320967</v>
      </c>
      <c r="F299" s="10">
        <f t="shared" si="22"/>
        <v>79588.491988498819</v>
      </c>
    </row>
    <row r="300" spans="1:6">
      <c r="A300">
        <v>289</v>
      </c>
      <c r="B300" s="11">
        <v>47027</v>
      </c>
      <c r="C300" s="10">
        <f t="shared" si="19"/>
        <v>1319.0111553360698</v>
      </c>
      <c r="D300" s="10">
        <f t="shared" si="20"/>
        <v>397.94245994249405</v>
      </c>
      <c r="E300" s="10">
        <f t="shared" si="21"/>
        <v>921.06869539357581</v>
      </c>
      <c r="F300" s="10">
        <f t="shared" si="22"/>
        <v>78667.423293105239</v>
      </c>
    </row>
    <row r="301" spans="1:6">
      <c r="A301">
        <v>290</v>
      </c>
      <c r="B301" s="11">
        <v>47058</v>
      </c>
      <c r="C301" s="10">
        <f t="shared" si="19"/>
        <v>1319.0111553360698</v>
      </c>
      <c r="D301" s="10">
        <f t="shared" si="20"/>
        <v>393.33711646552615</v>
      </c>
      <c r="E301" s="10">
        <f t="shared" si="21"/>
        <v>925.67403887054365</v>
      </c>
      <c r="F301" s="10">
        <f t="shared" si="22"/>
        <v>77741.749254234703</v>
      </c>
    </row>
    <row r="302" spans="1:6">
      <c r="A302">
        <v>291</v>
      </c>
      <c r="B302" s="11">
        <v>47088</v>
      </c>
      <c r="C302" s="10">
        <f t="shared" si="19"/>
        <v>1319.0111553360698</v>
      </c>
      <c r="D302" s="10">
        <f t="shared" si="20"/>
        <v>388.70874627117354</v>
      </c>
      <c r="E302" s="10">
        <f t="shared" si="21"/>
        <v>930.30240906489621</v>
      </c>
      <c r="F302" s="10">
        <f t="shared" si="22"/>
        <v>76811.446845169805</v>
      </c>
    </row>
    <row r="303" spans="1:6">
      <c r="A303">
        <v>292</v>
      </c>
      <c r="B303" s="11">
        <v>47119</v>
      </c>
      <c r="C303" s="10">
        <f t="shared" si="19"/>
        <v>1319.0111553360698</v>
      </c>
      <c r="D303" s="10">
        <f t="shared" si="20"/>
        <v>384.05723422584902</v>
      </c>
      <c r="E303" s="10">
        <f t="shared" si="21"/>
        <v>934.95392111022079</v>
      </c>
      <c r="F303" s="10">
        <f t="shared" si="22"/>
        <v>75876.492924059581</v>
      </c>
    </row>
    <row r="304" spans="1:6">
      <c r="A304">
        <v>293</v>
      </c>
      <c r="B304" s="11">
        <v>47150</v>
      </c>
      <c r="C304" s="10">
        <f t="shared" si="19"/>
        <v>1319.0111553360698</v>
      </c>
      <c r="D304" s="10">
        <f t="shared" si="20"/>
        <v>379.38246462029792</v>
      </c>
      <c r="E304" s="10">
        <f t="shared" si="21"/>
        <v>939.62869071577188</v>
      </c>
      <c r="F304" s="10">
        <f t="shared" si="22"/>
        <v>74936.864233343804</v>
      </c>
    </row>
    <row r="305" spans="1:6">
      <c r="A305">
        <v>294</v>
      </c>
      <c r="B305" s="11">
        <v>47178</v>
      </c>
      <c r="C305" s="10">
        <f t="shared" si="19"/>
        <v>1319.0111553360698</v>
      </c>
      <c r="D305" s="10">
        <f t="shared" si="20"/>
        <v>374.68432116671897</v>
      </c>
      <c r="E305" s="10">
        <f t="shared" si="21"/>
        <v>944.32683416935083</v>
      </c>
      <c r="F305" s="10">
        <f t="shared" si="22"/>
        <v>73992.537399174456</v>
      </c>
    </row>
    <row r="306" spans="1:6">
      <c r="A306">
        <v>295</v>
      </c>
      <c r="B306" s="11">
        <v>47209</v>
      </c>
      <c r="C306" s="10">
        <f t="shared" si="19"/>
        <v>1319.0111553360698</v>
      </c>
      <c r="D306" s="10">
        <f t="shared" si="20"/>
        <v>369.96268699587228</v>
      </c>
      <c r="E306" s="10">
        <f t="shared" si="21"/>
        <v>949.04846834019759</v>
      </c>
      <c r="F306" s="10">
        <f t="shared" si="22"/>
        <v>73043.488930834254</v>
      </c>
    </row>
    <row r="307" spans="1:6">
      <c r="A307">
        <v>296</v>
      </c>
      <c r="B307" s="11">
        <v>47239</v>
      </c>
      <c r="C307" s="10">
        <f t="shared" si="19"/>
        <v>1319.0111553360698</v>
      </c>
      <c r="D307" s="10">
        <f t="shared" si="20"/>
        <v>365.21744465417123</v>
      </c>
      <c r="E307" s="10">
        <f t="shared" si="21"/>
        <v>953.79371068189857</v>
      </c>
      <c r="F307" s="10">
        <f t="shared" si="22"/>
        <v>72089.695220152353</v>
      </c>
    </row>
    <row r="308" spans="1:6">
      <c r="A308">
        <v>297</v>
      </c>
      <c r="B308" s="11">
        <v>47270</v>
      </c>
      <c r="C308" s="10">
        <f t="shared" si="19"/>
        <v>1319.0111553360698</v>
      </c>
      <c r="D308" s="10">
        <f t="shared" si="20"/>
        <v>360.44847610076175</v>
      </c>
      <c r="E308" s="10">
        <f t="shared" si="21"/>
        <v>958.562679235308</v>
      </c>
      <c r="F308" s="10">
        <f t="shared" si="22"/>
        <v>71131.132540917039</v>
      </c>
    </row>
    <row r="309" spans="1:6">
      <c r="A309">
        <v>298</v>
      </c>
      <c r="B309" s="11">
        <v>47300</v>
      </c>
      <c r="C309" s="10">
        <f t="shared" si="19"/>
        <v>1319.0111553360698</v>
      </c>
      <c r="D309" s="10">
        <f t="shared" si="20"/>
        <v>355.65566270458521</v>
      </c>
      <c r="E309" s="10">
        <f t="shared" si="21"/>
        <v>963.35549263148459</v>
      </c>
      <c r="F309" s="10">
        <f t="shared" si="22"/>
        <v>70167.777048285556</v>
      </c>
    </row>
    <row r="310" spans="1:6">
      <c r="A310">
        <v>299</v>
      </c>
      <c r="B310" s="11">
        <v>47331</v>
      </c>
      <c r="C310" s="10">
        <f t="shared" si="19"/>
        <v>1319.0111553360698</v>
      </c>
      <c r="D310" s="10">
        <f t="shared" si="20"/>
        <v>350.83888524142776</v>
      </c>
      <c r="E310" s="10">
        <f t="shared" si="21"/>
        <v>968.17227009464204</v>
      </c>
      <c r="F310" s="10">
        <f t="shared" si="22"/>
        <v>69199.604778190915</v>
      </c>
    </row>
    <row r="311" spans="1:6">
      <c r="A311">
        <v>300</v>
      </c>
      <c r="B311" s="11">
        <v>47362</v>
      </c>
      <c r="C311" s="10">
        <f t="shared" si="19"/>
        <v>1319.0111553360698</v>
      </c>
      <c r="D311" s="10">
        <f t="shared" si="20"/>
        <v>345.99802389095453</v>
      </c>
      <c r="E311" s="10">
        <f t="shared" si="21"/>
        <v>973.01313144511528</v>
      </c>
      <c r="F311" s="10">
        <f t="shared" si="22"/>
        <v>68226.591646745801</v>
      </c>
    </row>
    <row r="312" spans="1:6">
      <c r="A312">
        <v>301</v>
      </c>
      <c r="B312" s="11">
        <v>47392</v>
      </c>
      <c r="C312" s="10">
        <f t="shared" si="19"/>
        <v>1319.0111553360698</v>
      </c>
      <c r="D312" s="10">
        <f t="shared" si="20"/>
        <v>341.13295823372897</v>
      </c>
      <c r="E312" s="10">
        <f t="shared" si="21"/>
        <v>977.87819710234089</v>
      </c>
      <c r="F312" s="10">
        <f t="shared" si="22"/>
        <v>67248.713449643459</v>
      </c>
    </row>
    <row r="313" spans="1:6">
      <c r="A313">
        <v>302</v>
      </c>
      <c r="B313" s="11">
        <v>47423</v>
      </c>
      <c r="C313" s="10">
        <f t="shared" si="19"/>
        <v>1319.0111553360698</v>
      </c>
      <c r="D313" s="10">
        <f t="shared" si="20"/>
        <v>336.24356724821729</v>
      </c>
      <c r="E313" s="10">
        <f t="shared" si="21"/>
        <v>982.76758808785257</v>
      </c>
      <c r="F313" s="10">
        <f t="shared" si="22"/>
        <v>66265.945861555607</v>
      </c>
    </row>
    <row r="314" spans="1:6">
      <c r="A314">
        <v>303</v>
      </c>
      <c r="B314" s="11">
        <v>47453</v>
      </c>
      <c r="C314" s="10">
        <f t="shared" si="19"/>
        <v>1319.0111553360698</v>
      </c>
      <c r="D314" s="10">
        <f t="shared" si="20"/>
        <v>331.329729307778</v>
      </c>
      <c r="E314" s="10">
        <f t="shared" si="21"/>
        <v>987.68142602829175</v>
      </c>
      <c r="F314" s="10">
        <f t="shared" si="22"/>
        <v>65278.264435527315</v>
      </c>
    </row>
    <row r="315" spans="1:6">
      <c r="A315">
        <v>304</v>
      </c>
      <c r="B315" s="11">
        <v>47484</v>
      </c>
      <c r="C315" s="10">
        <f t="shared" si="19"/>
        <v>1319.0111553360698</v>
      </c>
      <c r="D315" s="10">
        <f t="shared" si="20"/>
        <v>326.3913221776366</v>
      </c>
      <c r="E315" s="10">
        <f t="shared" si="21"/>
        <v>992.61983315843327</v>
      </c>
      <c r="F315" s="10">
        <f t="shared" si="22"/>
        <v>64285.644602368884</v>
      </c>
    </row>
    <row r="316" spans="1:6">
      <c r="A316">
        <v>305</v>
      </c>
      <c r="B316" s="11">
        <v>47515</v>
      </c>
      <c r="C316" s="10">
        <f t="shared" si="19"/>
        <v>1319.0111553360698</v>
      </c>
      <c r="D316" s="10">
        <f t="shared" si="20"/>
        <v>321.42822301184441</v>
      </c>
      <c r="E316" s="10">
        <f t="shared" si="21"/>
        <v>997.58293232422534</v>
      </c>
      <c r="F316" s="10">
        <f t="shared" si="22"/>
        <v>63288.061670044655</v>
      </c>
    </row>
    <row r="317" spans="1:6">
      <c r="A317">
        <v>306</v>
      </c>
      <c r="B317" s="11">
        <v>47543</v>
      </c>
      <c r="C317" s="10">
        <f t="shared" si="19"/>
        <v>1319.0111553360698</v>
      </c>
      <c r="D317" s="10">
        <f t="shared" si="20"/>
        <v>316.44030835022323</v>
      </c>
      <c r="E317" s="10">
        <f t="shared" si="21"/>
        <v>1002.5708469858466</v>
      </c>
      <c r="F317" s="10">
        <f t="shared" si="22"/>
        <v>62285.490823058812</v>
      </c>
    </row>
    <row r="318" spans="1:6">
      <c r="A318">
        <v>307</v>
      </c>
      <c r="B318" s="11">
        <v>47574</v>
      </c>
      <c r="C318" s="10">
        <f t="shared" si="19"/>
        <v>1319.0111553360698</v>
      </c>
      <c r="D318" s="10">
        <f t="shared" si="20"/>
        <v>311.42745411529404</v>
      </c>
      <c r="E318" s="10">
        <f t="shared" si="21"/>
        <v>1007.5837012207758</v>
      </c>
      <c r="F318" s="10">
        <f t="shared" si="22"/>
        <v>61277.907121838034</v>
      </c>
    </row>
    <row r="319" spans="1:6">
      <c r="A319">
        <v>308</v>
      </c>
      <c r="B319" s="11">
        <v>47604</v>
      </c>
      <c r="C319" s="10">
        <f t="shared" si="19"/>
        <v>1319.0111553360698</v>
      </c>
      <c r="D319" s="10">
        <f t="shared" si="20"/>
        <v>306.38953560919015</v>
      </c>
      <c r="E319" s="10">
        <f t="shared" si="21"/>
        <v>1012.6216197268797</v>
      </c>
      <c r="F319" s="10">
        <f t="shared" si="22"/>
        <v>60265.285502111154</v>
      </c>
    </row>
    <row r="320" spans="1:6">
      <c r="A320">
        <v>309</v>
      </c>
      <c r="B320" s="11">
        <v>47635</v>
      </c>
      <c r="C320" s="10">
        <f t="shared" si="19"/>
        <v>1319.0111553360698</v>
      </c>
      <c r="D320" s="10">
        <f t="shared" si="20"/>
        <v>301.32642751055579</v>
      </c>
      <c r="E320" s="10">
        <f t="shared" si="21"/>
        <v>1017.6847278255141</v>
      </c>
      <c r="F320" s="10">
        <f t="shared" si="22"/>
        <v>59247.600774285638</v>
      </c>
    </row>
    <row r="321" spans="1:6">
      <c r="A321">
        <v>310</v>
      </c>
      <c r="B321" s="11">
        <v>47665</v>
      </c>
      <c r="C321" s="10">
        <f t="shared" si="19"/>
        <v>1319.0111553360698</v>
      </c>
      <c r="D321" s="10">
        <f t="shared" si="20"/>
        <v>296.23800387142819</v>
      </c>
      <c r="E321" s="10">
        <f t="shared" si="21"/>
        <v>1022.7731514646416</v>
      </c>
      <c r="F321" s="10">
        <f t="shared" si="22"/>
        <v>58224.827622820994</v>
      </c>
    </row>
    <row r="322" spans="1:6">
      <c r="A322">
        <v>311</v>
      </c>
      <c r="B322" s="11">
        <v>47696</v>
      </c>
      <c r="C322" s="10">
        <f t="shared" si="19"/>
        <v>1319.0111553360698</v>
      </c>
      <c r="D322" s="10">
        <f t="shared" si="20"/>
        <v>291.12413811410494</v>
      </c>
      <c r="E322" s="10">
        <f t="shared" si="21"/>
        <v>1027.8870172219649</v>
      </c>
      <c r="F322" s="10">
        <f t="shared" si="22"/>
        <v>57196.940605599026</v>
      </c>
    </row>
    <row r="323" spans="1:6">
      <c r="A323">
        <v>312</v>
      </c>
      <c r="B323" s="11">
        <v>47727</v>
      </c>
      <c r="C323" s="10">
        <f t="shared" si="19"/>
        <v>1319.0111553360698</v>
      </c>
      <c r="D323" s="10">
        <f t="shared" si="20"/>
        <v>285.98470302799512</v>
      </c>
      <c r="E323" s="10">
        <f t="shared" si="21"/>
        <v>1033.0264523080746</v>
      </c>
      <c r="F323" s="10">
        <f t="shared" si="22"/>
        <v>56163.914153290949</v>
      </c>
    </row>
    <row r="324" spans="1:6">
      <c r="A324">
        <v>313</v>
      </c>
      <c r="B324" s="11">
        <v>47757</v>
      </c>
      <c r="C324" s="10">
        <f t="shared" si="19"/>
        <v>1319.0111553360698</v>
      </c>
      <c r="D324" s="10">
        <f t="shared" si="20"/>
        <v>280.81957076645472</v>
      </c>
      <c r="E324" s="10">
        <f t="shared" si="21"/>
        <v>1038.1915845696151</v>
      </c>
      <c r="F324" s="10">
        <f t="shared" si="22"/>
        <v>55125.722568721336</v>
      </c>
    </row>
    <row r="325" spans="1:6">
      <c r="A325">
        <v>314</v>
      </c>
      <c r="B325" s="11">
        <v>47788</v>
      </c>
      <c r="C325" s="10">
        <f t="shared" si="19"/>
        <v>1319.0111553360698</v>
      </c>
      <c r="D325" s="10">
        <f t="shared" si="20"/>
        <v>275.62861284360667</v>
      </c>
      <c r="E325" s="10">
        <f t="shared" si="21"/>
        <v>1043.382542492463</v>
      </c>
      <c r="F325" s="10">
        <f t="shared" si="22"/>
        <v>54082.340026228871</v>
      </c>
    </row>
    <row r="326" spans="1:6">
      <c r="A326">
        <v>315</v>
      </c>
      <c r="B326" s="11">
        <v>47818</v>
      </c>
      <c r="C326" s="10">
        <f t="shared" si="19"/>
        <v>1319.0111553360698</v>
      </c>
      <c r="D326" s="10">
        <f t="shared" si="20"/>
        <v>270.41170013114436</v>
      </c>
      <c r="E326" s="10">
        <f t="shared" si="21"/>
        <v>1048.5994552049256</v>
      </c>
      <c r="F326" s="10">
        <f t="shared" si="22"/>
        <v>53033.740571023947</v>
      </c>
    </row>
    <row r="327" spans="1:6">
      <c r="A327">
        <v>316</v>
      </c>
      <c r="B327" s="11">
        <v>47849</v>
      </c>
      <c r="C327" s="10">
        <f t="shared" si="19"/>
        <v>1319.0111553360698</v>
      </c>
      <c r="D327" s="10">
        <f t="shared" si="20"/>
        <v>265.16870285511976</v>
      </c>
      <c r="E327" s="10">
        <f t="shared" si="21"/>
        <v>1053.84245248095</v>
      </c>
      <c r="F327" s="10">
        <f t="shared" si="22"/>
        <v>51979.898118542995</v>
      </c>
    </row>
    <row r="328" spans="1:6">
      <c r="A328">
        <v>317</v>
      </c>
      <c r="B328" s="11">
        <v>47880</v>
      </c>
      <c r="C328" s="10">
        <f t="shared" si="19"/>
        <v>1319.0111553360698</v>
      </c>
      <c r="D328" s="10">
        <f t="shared" si="20"/>
        <v>259.89949059271498</v>
      </c>
      <c r="E328" s="10">
        <f t="shared" si="21"/>
        <v>1059.1116647433548</v>
      </c>
      <c r="F328" s="10">
        <f t="shared" si="22"/>
        <v>50920.786453799643</v>
      </c>
    </row>
    <row r="329" spans="1:6">
      <c r="A329">
        <v>318</v>
      </c>
      <c r="B329" s="11">
        <v>47908</v>
      </c>
      <c r="C329" s="10">
        <f t="shared" si="19"/>
        <v>1319.0111553360698</v>
      </c>
      <c r="D329" s="10">
        <f t="shared" si="20"/>
        <v>254.60393226899819</v>
      </c>
      <c r="E329" s="10">
        <f t="shared" si="21"/>
        <v>1064.4072230670715</v>
      </c>
      <c r="F329" s="10">
        <f t="shared" si="22"/>
        <v>49856.379230732571</v>
      </c>
    </row>
    <row r="330" spans="1:6">
      <c r="A330">
        <v>319</v>
      </c>
      <c r="B330" s="11">
        <v>47939</v>
      </c>
      <c r="C330" s="10">
        <f t="shared" si="19"/>
        <v>1319.0111553360698</v>
      </c>
      <c r="D330" s="10">
        <f t="shared" si="20"/>
        <v>249.28189615366284</v>
      </c>
      <c r="E330" s="10">
        <f t="shared" si="21"/>
        <v>1069.7292591824071</v>
      </c>
      <c r="F330" s="10">
        <f t="shared" si="22"/>
        <v>48786.649971550163</v>
      </c>
    </row>
    <row r="331" spans="1:6">
      <c r="A331">
        <v>320</v>
      </c>
      <c r="B331" s="11">
        <v>47969</v>
      </c>
      <c r="C331" s="10">
        <f t="shared" si="19"/>
        <v>1319.0111553360698</v>
      </c>
      <c r="D331" s="10">
        <f t="shared" si="20"/>
        <v>243.93324985775078</v>
      </c>
      <c r="E331" s="10">
        <f t="shared" si="21"/>
        <v>1075.0779054783191</v>
      </c>
      <c r="F331" s="10">
        <f t="shared" si="22"/>
        <v>47711.572066071843</v>
      </c>
    </row>
    <row r="332" spans="1:6">
      <c r="A332">
        <v>321</v>
      </c>
      <c r="B332" s="11">
        <v>48000</v>
      </c>
      <c r="C332" s="10">
        <f t="shared" si="19"/>
        <v>1319.0111553360698</v>
      </c>
      <c r="D332" s="10">
        <f t="shared" si="20"/>
        <v>238.5578603303592</v>
      </c>
      <c r="E332" s="10">
        <f t="shared" si="21"/>
        <v>1080.4532950057105</v>
      </c>
      <c r="F332" s="10">
        <f t="shared" si="22"/>
        <v>46631.118771066132</v>
      </c>
    </row>
    <row r="333" spans="1:6">
      <c r="A333">
        <v>322</v>
      </c>
      <c r="B333" s="11">
        <v>48030</v>
      </c>
      <c r="C333" s="10">
        <f t="shared" ref="C333:C371" si="23">PMT($B$2/12,$B$3*12,-$B$1)</f>
        <v>1319.0111553360698</v>
      </c>
      <c r="D333" s="10">
        <f t="shared" si="20"/>
        <v>233.15559385533064</v>
      </c>
      <c r="E333" s="10">
        <f t="shared" si="21"/>
        <v>1085.8555614807392</v>
      </c>
      <c r="F333" s="10">
        <f t="shared" si="22"/>
        <v>45545.263209585391</v>
      </c>
    </row>
    <row r="334" spans="1:6">
      <c r="A334">
        <v>323</v>
      </c>
      <c r="B334" s="11">
        <v>48061</v>
      </c>
      <c r="C334" s="10">
        <f t="shared" si="23"/>
        <v>1319.0111553360698</v>
      </c>
      <c r="D334" s="10">
        <f t="shared" si="20"/>
        <v>227.72631604792696</v>
      </c>
      <c r="E334" s="10">
        <f t="shared" si="21"/>
        <v>1091.2848392881428</v>
      </c>
      <c r="F334" s="10">
        <f t="shared" si="22"/>
        <v>44453.978370297249</v>
      </c>
    </row>
    <row r="335" spans="1:6">
      <c r="A335">
        <v>324</v>
      </c>
      <c r="B335" s="11">
        <v>48092</v>
      </c>
      <c r="C335" s="10">
        <f t="shared" si="23"/>
        <v>1319.0111553360698</v>
      </c>
      <c r="D335" s="10">
        <f t="shared" si="20"/>
        <v>222.26989185148625</v>
      </c>
      <c r="E335" s="10">
        <f t="shared" si="21"/>
        <v>1096.7412634845837</v>
      </c>
      <c r="F335" s="10">
        <f t="shared" si="22"/>
        <v>43357.237106812667</v>
      </c>
    </row>
    <row r="336" spans="1:6">
      <c r="A336">
        <v>325</v>
      </c>
      <c r="B336" s="11">
        <v>48122</v>
      </c>
      <c r="C336" s="10">
        <f t="shared" si="23"/>
        <v>1319.0111553360698</v>
      </c>
      <c r="D336" s="10">
        <f t="shared" si="20"/>
        <v>216.78618553406332</v>
      </c>
      <c r="E336" s="10">
        <f t="shared" si="21"/>
        <v>1102.2249698020064</v>
      </c>
      <c r="F336" s="10">
        <f t="shared" si="22"/>
        <v>42255.012137010657</v>
      </c>
    </row>
    <row r="337" spans="1:6">
      <c r="A337">
        <v>326</v>
      </c>
      <c r="B337" s="11">
        <v>48153</v>
      </c>
      <c r="C337" s="10">
        <f t="shared" si="23"/>
        <v>1319.0111553360698</v>
      </c>
      <c r="D337" s="10">
        <f t="shared" si="20"/>
        <v>211.27506068505329</v>
      </c>
      <c r="E337" s="10">
        <f t="shared" si="21"/>
        <v>1107.7360946510166</v>
      </c>
      <c r="F337" s="10">
        <f t="shared" si="22"/>
        <v>41147.276042359641</v>
      </c>
    </row>
    <row r="338" spans="1:6">
      <c r="A338">
        <v>327</v>
      </c>
      <c r="B338" s="11">
        <v>48183</v>
      </c>
      <c r="C338" s="10">
        <f t="shared" si="23"/>
        <v>1319.0111553360698</v>
      </c>
      <c r="D338" s="10">
        <f t="shared" si="20"/>
        <v>205.73638021179821</v>
      </c>
      <c r="E338" s="10">
        <f t="shared" si="21"/>
        <v>1113.2747751242716</v>
      </c>
      <c r="F338" s="10">
        <f t="shared" si="22"/>
        <v>40034.00126723537</v>
      </c>
    </row>
    <row r="339" spans="1:6">
      <c r="A339">
        <v>328</v>
      </c>
      <c r="B339" s="11">
        <v>48214</v>
      </c>
      <c r="C339" s="10">
        <f t="shared" si="23"/>
        <v>1319.0111553360698</v>
      </c>
      <c r="D339" s="10">
        <f t="shared" si="20"/>
        <v>200.17000633617684</v>
      </c>
      <c r="E339" s="10">
        <f t="shared" si="21"/>
        <v>1118.841148999893</v>
      </c>
      <c r="F339" s="10">
        <f t="shared" si="22"/>
        <v>38915.160118235479</v>
      </c>
    </row>
    <row r="340" spans="1:6">
      <c r="A340">
        <v>329</v>
      </c>
      <c r="B340" s="11">
        <v>48245</v>
      </c>
      <c r="C340" s="10">
        <f t="shared" si="23"/>
        <v>1319.0111553360698</v>
      </c>
      <c r="D340" s="10">
        <f t="shared" si="20"/>
        <v>194.5758005911774</v>
      </c>
      <c r="E340" s="10">
        <f t="shared" si="21"/>
        <v>1124.4353547448925</v>
      </c>
      <c r="F340" s="10">
        <f t="shared" si="22"/>
        <v>37790.724763490587</v>
      </c>
    </row>
    <row r="341" spans="1:6">
      <c r="A341">
        <v>330</v>
      </c>
      <c r="B341" s="11">
        <v>48274</v>
      </c>
      <c r="C341" s="10">
        <f t="shared" si="23"/>
        <v>1319.0111553360698</v>
      </c>
      <c r="D341" s="10">
        <f t="shared" si="20"/>
        <v>188.95362381745292</v>
      </c>
      <c r="E341" s="10">
        <f t="shared" si="21"/>
        <v>1130.057531518617</v>
      </c>
      <c r="F341" s="10">
        <f t="shared" si="22"/>
        <v>36660.667231971973</v>
      </c>
    </row>
    <row r="342" spans="1:6">
      <c r="A342">
        <v>331</v>
      </c>
      <c r="B342" s="11">
        <v>48305</v>
      </c>
      <c r="C342" s="10">
        <f t="shared" si="23"/>
        <v>1319.0111553360698</v>
      </c>
      <c r="D342" s="10">
        <f t="shared" si="20"/>
        <v>183.30333615985987</v>
      </c>
      <c r="E342" s="10">
        <f t="shared" si="21"/>
        <v>1135.70781917621</v>
      </c>
      <c r="F342" s="10">
        <f t="shared" si="22"/>
        <v>35524.959412795761</v>
      </c>
    </row>
    <row r="343" spans="1:6">
      <c r="A343">
        <v>332</v>
      </c>
      <c r="B343" s="11">
        <v>48335</v>
      </c>
      <c r="C343" s="10">
        <f t="shared" si="23"/>
        <v>1319.0111553360698</v>
      </c>
      <c r="D343" s="10">
        <f t="shared" si="20"/>
        <v>177.6247970639788</v>
      </c>
      <c r="E343" s="10">
        <f t="shared" si="21"/>
        <v>1141.386358272091</v>
      </c>
      <c r="F343" s="10">
        <f t="shared" si="22"/>
        <v>34383.573054523673</v>
      </c>
    </row>
    <row r="344" spans="1:6">
      <c r="A344">
        <v>333</v>
      </c>
      <c r="B344" s="11">
        <v>48366</v>
      </c>
      <c r="C344" s="10">
        <f t="shared" si="23"/>
        <v>1319.0111553360698</v>
      </c>
      <c r="D344" s="10">
        <f t="shared" si="20"/>
        <v>171.91786527261834</v>
      </c>
      <c r="E344" s="10">
        <f t="shared" si="21"/>
        <v>1147.0932900634514</v>
      </c>
      <c r="F344" s="10">
        <f t="shared" si="22"/>
        <v>33236.479764460222</v>
      </c>
    </row>
    <row r="345" spans="1:6">
      <c r="A345">
        <v>334</v>
      </c>
      <c r="B345" s="11">
        <v>48396</v>
      </c>
      <c r="C345" s="10">
        <f t="shared" si="23"/>
        <v>1319.0111553360698</v>
      </c>
      <c r="D345" s="10">
        <f t="shared" si="20"/>
        <v>166.18239882230111</v>
      </c>
      <c r="E345" s="10">
        <f t="shared" si="21"/>
        <v>1152.8287565137687</v>
      </c>
      <c r="F345" s="10">
        <f t="shared" si="22"/>
        <v>32083.651007946453</v>
      </c>
    </row>
    <row r="346" spans="1:6">
      <c r="A346">
        <v>335</v>
      </c>
      <c r="B346" s="11">
        <v>48427</v>
      </c>
      <c r="C346" s="10">
        <f t="shared" si="23"/>
        <v>1319.0111553360698</v>
      </c>
      <c r="D346" s="10">
        <f t="shared" si="20"/>
        <v>160.41825503973226</v>
      </c>
      <c r="E346" s="10">
        <f t="shared" si="21"/>
        <v>1158.5929002963376</v>
      </c>
      <c r="F346" s="10">
        <f t="shared" si="22"/>
        <v>30925.058107650115</v>
      </c>
    </row>
    <row r="347" spans="1:6">
      <c r="A347">
        <v>336</v>
      </c>
      <c r="B347" s="11">
        <v>48458</v>
      </c>
      <c r="C347" s="10">
        <f t="shared" si="23"/>
        <v>1319.0111553360698</v>
      </c>
      <c r="D347" s="10">
        <f t="shared" si="20"/>
        <v>154.62529053825057</v>
      </c>
      <c r="E347" s="10">
        <f t="shared" si="21"/>
        <v>1164.3858647978193</v>
      </c>
      <c r="F347" s="10">
        <f t="shared" si="22"/>
        <v>29760.672242852295</v>
      </c>
    </row>
    <row r="348" spans="1:6">
      <c r="A348">
        <v>337</v>
      </c>
      <c r="B348" s="11">
        <v>48488</v>
      </c>
      <c r="C348" s="10">
        <f t="shared" si="23"/>
        <v>1319.0111553360698</v>
      </c>
      <c r="D348" s="10">
        <f t="shared" si="20"/>
        <v>148.80336121426146</v>
      </c>
      <c r="E348" s="10">
        <f t="shared" si="21"/>
        <v>1170.2077941218083</v>
      </c>
      <c r="F348" s="10">
        <f t="shared" si="22"/>
        <v>28590.464448730487</v>
      </c>
    </row>
    <row r="349" spans="1:6">
      <c r="A349">
        <v>338</v>
      </c>
      <c r="B349" s="11">
        <v>48519</v>
      </c>
      <c r="C349" s="10">
        <f t="shared" si="23"/>
        <v>1319.0111553360698</v>
      </c>
      <c r="D349" s="10">
        <f t="shared" si="20"/>
        <v>142.95232224365245</v>
      </c>
      <c r="E349" s="10">
        <f t="shared" si="21"/>
        <v>1176.0588330924174</v>
      </c>
      <c r="F349" s="10">
        <f t="shared" si="22"/>
        <v>27414.405615638068</v>
      </c>
    </row>
    <row r="350" spans="1:6">
      <c r="A350">
        <v>339</v>
      </c>
      <c r="B350" s="11">
        <v>48549</v>
      </c>
      <c r="C350" s="10">
        <f t="shared" si="23"/>
        <v>1319.0111553360698</v>
      </c>
      <c r="D350" s="10">
        <f t="shared" si="20"/>
        <v>137.07202807819033</v>
      </c>
      <c r="E350" s="10">
        <f t="shared" si="21"/>
        <v>1181.9391272578796</v>
      </c>
      <c r="F350" s="10">
        <f t="shared" si="22"/>
        <v>26232.466488380189</v>
      </c>
    </row>
    <row r="351" spans="1:6">
      <c r="A351">
        <v>340</v>
      </c>
      <c r="B351" s="11">
        <v>48580</v>
      </c>
      <c r="C351" s="10">
        <f t="shared" si="23"/>
        <v>1319.0111553360698</v>
      </c>
      <c r="D351" s="10">
        <f t="shared" si="20"/>
        <v>131.16233244190093</v>
      </c>
      <c r="E351" s="10">
        <f t="shared" si="21"/>
        <v>1187.848822894169</v>
      </c>
      <c r="F351" s="10">
        <f t="shared" si="22"/>
        <v>25044.617665486021</v>
      </c>
    </row>
    <row r="352" spans="1:6">
      <c r="A352">
        <v>341</v>
      </c>
      <c r="B352" s="11">
        <v>48611</v>
      </c>
      <c r="C352" s="10">
        <f t="shared" si="23"/>
        <v>1319.0111553360698</v>
      </c>
      <c r="D352" s="10">
        <f t="shared" si="20"/>
        <v>125.2230883274301</v>
      </c>
      <c r="E352" s="10">
        <f t="shared" si="21"/>
        <v>1193.7880670086397</v>
      </c>
      <c r="F352" s="10">
        <f t="shared" si="22"/>
        <v>23850.829598477379</v>
      </c>
    </row>
    <row r="353" spans="1:6">
      <c r="A353">
        <v>342</v>
      </c>
      <c r="B353" s="11">
        <v>48639</v>
      </c>
      <c r="C353" s="10">
        <f t="shared" si="23"/>
        <v>1319.0111553360698</v>
      </c>
      <c r="D353" s="10">
        <f t="shared" si="20"/>
        <v>119.25414799238689</v>
      </c>
      <c r="E353" s="10">
        <f t="shared" si="21"/>
        <v>1199.757007343683</v>
      </c>
      <c r="F353" s="10">
        <f t="shared" si="22"/>
        <v>22651.072591133696</v>
      </c>
    </row>
    <row r="354" spans="1:6">
      <c r="A354">
        <v>343</v>
      </c>
      <c r="B354" s="11">
        <v>48670</v>
      </c>
      <c r="C354" s="10">
        <f t="shared" si="23"/>
        <v>1319.0111553360698</v>
      </c>
      <c r="D354" s="10">
        <f t="shared" si="20"/>
        <v>113.25536295566847</v>
      </c>
      <c r="E354" s="10">
        <f t="shared" si="21"/>
        <v>1205.7557923804013</v>
      </c>
      <c r="F354" s="10">
        <f t="shared" si="22"/>
        <v>21445.316798753294</v>
      </c>
    </row>
    <row r="355" spans="1:6">
      <c r="A355">
        <v>344</v>
      </c>
      <c r="B355" s="11">
        <v>48700</v>
      </c>
      <c r="C355" s="10">
        <f t="shared" si="23"/>
        <v>1319.0111553360698</v>
      </c>
      <c r="D355" s="10">
        <f t="shared" si="20"/>
        <v>107.22658399376645</v>
      </c>
      <c r="E355" s="10">
        <f t="shared" si="21"/>
        <v>1211.7845713423033</v>
      </c>
      <c r="F355" s="10">
        <f t="shared" si="22"/>
        <v>20233.532227410989</v>
      </c>
    </row>
    <row r="356" spans="1:6">
      <c r="A356">
        <v>345</v>
      </c>
      <c r="B356" s="11">
        <v>48731</v>
      </c>
      <c r="C356" s="10">
        <f t="shared" si="23"/>
        <v>1319.0111553360698</v>
      </c>
      <c r="D356" s="10">
        <f t="shared" si="20"/>
        <v>101.16766113705495</v>
      </c>
      <c r="E356" s="10">
        <f t="shared" si="21"/>
        <v>1217.8434941990149</v>
      </c>
      <c r="F356" s="10">
        <f t="shared" si="22"/>
        <v>19015.688733211973</v>
      </c>
    </row>
    <row r="357" spans="1:6">
      <c r="A357">
        <v>346</v>
      </c>
      <c r="B357" s="11">
        <v>48761</v>
      </c>
      <c r="C357" s="10">
        <f t="shared" si="23"/>
        <v>1319.0111553360698</v>
      </c>
      <c r="D357" s="10">
        <f t="shared" si="20"/>
        <v>95.078443666059854</v>
      </c>
      <c r="E357" s="10">
        <f t="shared" si="21"/>
        <v>1223.9327116700099</v>
      </c>
      <c r="F357" s="10">
        <f t="shared" si="22"/>
        <v>17791.756021541962</v>
      </c>
    </row>
    <row r="358" spans="1:6">
      <c r="A358">
        <v>347</v>
      </c>
      <c r="B358" s="11">
        <v>48792</v>
      </c>
      <c r="C358" s="10">
        <f t="shared" si="23"/>
        <v>1319.0111553360698</v>
      </c>
      <c r="D358" s="10">
        <f t="shared" si="20"/>
        <v>88.958780107709799</v>
      </c>
      <c r="E358" s="10">
        <f t="shared" si="21"/>
        <v>1230.05237522836</v>
      </c>
      <c r="F358" s="10">
        <f t="shared" si="22"/>
        <v>16561.703646313603</v>
      </c>
    </row>
    <row r="359" spans="1:6">
      <c r="A359">
        <v>348</v>
      </c>
      <c r="B359" s="11">
        <v>48823</v>
      </c>
      <c r="C359" s="10">
        <f t="shared" si="23"/>
        <v>1319.0111553360698</v>
      </c>
      <c r="D359" s="10">
        <f t="shared" si="20"/>
        <v>82.808518231568016</v>
      </c>
      <c r="E359" s="10">
        <f t="shared" si="21"/>
        <v>1236.2026371045017</v>
      </c>
      <c r="F359" s="10">
        <f t="shared" si="22"/>
        <v>15325.501009209102</v>
      </c>
    </row>
    <row r="360" spans="1:6">
      <c r="A360">
        <v>349</v>
      </c>
      <c r="B360" s="11">
        <v>48853</v>
      </c>
      <c r="C360" s="10">
        <f t="shared" si="23"/>
        <v>1319.0111553360698</v>
      </c>
      <c r="D360" s="10">
        <f t="shared" si="20"/>
        <v>76.627505046045499</v>
      </c>
      <c r="E360" s="10">
        <f t="shared" si="21"/>
        <v>1242.3836502900242</v>
      </c>
      <c r="F360" s="10">
        <f t="shared" si="22"/>
        <v>14083.117358919077</v>
      </c>
    </row>
    <row r="361" spans="1:6">
      <c r="A361">
        <v>350</v>
      </c>
      <c r="B361" s="11">
        <v>48884</v>
      </c>
      <c r="C361" s="10">
        <f t="shared" si="23"/>
        <v>1319.0111553360698</v>
      </c>
      <c r="D361" s="10">
        <f t="shared" ref="D361:D363" si="24">F360*$B$2/12</f>
        <v>70.415586794595384</v>
      </c>
      <c r="E361" s="10">
        <f t="shared" ref="E361:E363" si="25">C361-D361</f>
        <v>1248.5955685414744</v>
      </c>
      <c r="F361" s="10">
        <f t="shared" ref="F361:F363" si="26">F360-E361</f>
        <v>12834.521790377603</v>
      </c>
    </row>
    <row r="362" spans="1:6">
      <c r="A362">
        <v>351</v>
      </c>
      <c r="B362" s="11">
        <v>48914</v>
      </c>
      <c r="C362" s="10">
        <f t="shared" si="23"/>
        <v>1319.0111553360698</v>
      </c>
      <c r="D362" s="10">
        <f t="shared" si="24"/>
        <v>64.172608951888009</v>
      </c>
      <c r="E362" s="10">
        <f t="shared" si="25"/>
        <v>1254.8385463841819</v>
      </c>
      <c r="F362" s="10">
        <f t="shared" si="26"/>
        <v>11579.683243993421</v>
      </c>
    </row>
    <row r="363" spans="1:6">
      <c r="A363">
        <v>352</v>
      </c>
      <c r="B363" s="11">
        <v>48945</v>
      </c>
      <c r="C363" s="10">
        <f t="shared" si="23"/>
        <v>1319.0111553360698</v>
      </c>
      <c r="D363" s="10">
        <f t="shared" si="24"/>
        <v>57.898416219967096</v>
      </c>
      <c r="E363" s="10">
        <f t="shared" si="25"/>
        <v>1261.1127391161026</v>
      </c>
      <c r="F363" s="10">
        <f t="shared" si="26"/>
        <v>10318.570504877318</v>
      </c>
    </row>
    <row r="364" spans="1:6">
      <c r="A364">
        <v>353</v>
      </c>
      <c r="B364" s="11">
        <v>48976</v>
      </c>
      <c r="C364" s="10">
        <f t="shared" si="23"/>
        <v>1319.0111553360698</v>
      </c>
      <c r="D364" s="10">
        <f t="shared" ref="D364:D371" si="27">F363*$B$2/12</f>
        <v>51.592852524386586</v>
      </c>
      <c r="E364" s="10">
        <f t="shared" ref="E364:E371" si="28">C364-D364</f>
        <v>1267.4183028116831</v>
      </c>
      <c r="F364" s="10">
        <f t="shared" ref="F364:F371" si="29">F363-E364</f>
        <v>9051.1522020656339</v>
      </c>
    </row>
    <row r="365" spans="1:6">
      <c r="A365">
        <v>354</v>
      </c>
      <c r="B365" s="11">
        <v>49004</v>
      </c>
      <c r="C365" s="10">
        <f t="shared" si="23"/>
        <v>1319.0111553360698</v>
      </c>
      <c r="D365" s="10">
        <f t="shared" si="27"/>
        <v>45.255761010328172</v>
      </c>
      <c r="E365" s="10">
        <f t="shared" si="28"/>
        <v>1273.7553943257417</v>
      </c>
      <c r="F365" s="10">
        <f t="shared" si="29"/>
        <v>7777.3968077398922</v>
      </c>
    </row>
    <row r="366" spans="1:6">
      <c r="A366">
        <v>355</v>
      </c>
      <c r="B366" s="11">
        <v>49035</v>
      </c>
      <c r="C366" s="10">
        <f t="shared" si="23"/>
        <v>1319.0111553360698</v>
      </c>
      <c r="D366" s="10">
        <f t="shared" si="27"/>
        <v>38.88698403869946</v>
      </c>
      <c r="E366" s="10">
        <f t="shared" si="28"/>
        <v>1280.1241712973704</v>
      </c>
      <c r="F366" s="10">
        <f t="shared" si="29"/>
        <v>6497.2726364425216</v>
      </c>
    </row>
    <row r="367" spans="1:6">
      <c r="A367">
        <v>356</v>
      </c>
      <c r="B367" s="11">
        <v>49065</v>
      </c>
      <c r="C367" s="10">
        <f t="shared" si="23"/>
        <v>1319.0111553360698</v>
      </c>
      <c r="D367" s="10">
        <f t="shared" si="27"/>
        <v>32.486363182212607</v>
      </c>
      <c r="E367" s="10">
        <f t="shared" si="28"/>
        <v>1286.5247921538571</v>
      </c>
      <c r="F367" s="10">
        <f t="shared" si="29"/>
        <v>5210.7478442886641</v>
      </c>
    </row>
    <row r="368" spans="1:6">
      <c r="A368">
        <v>357</v>
      </c>
      <c r="B368" s="11">
        <v>49096</v>
      </c>
      <c r="C368" s="10">
        <f t="shared" si="23"/>
        <v>1319.0111553360698</v>
      </c>
      <c r="D368" s="10">
        <f t="shared" si="27"/>
        <v>26.053739221443319</v>
      </c>
      <c r="E368" s="10">
        <f t="shared" si="28"/>
        <v>1292.9574161146265</v>
      </c>
      <c r="F368" s="10">
        <f t="shared" si="29"/>
        <v>3917.7904281740375</v>
      </c>
    </row>
    <row r="369" spans="1:6">
      <c r="A369">
        <v>358</v>
      </c>
      <c r="B369" s="11">
        <v>49126</v>
      </c>
      <c r="C369" s="10">
        <f t="shared" si="23"/>
        <v>1319.0111553360698</v>
      </c>
      <c r="D369" s="10">
        <f t="shared" si="27"/>
        <v>19.588952140870187</v>
      </c>
      <c r="E369" s="10">
        <f t="shared" si="28"/>
        <v>1299.4222031951997</v>
      </c>
      <c r="F369" s="10">
        <f t="shared" si="29"/>
        <v>2618.368224978838</v>
      </c>
    </row>
    <row r="370" spans="1:6">
      <c r="A370">
        <v>359</v>
      </c>
      <c r="B370" s="11">
        <v>49157</v>
      </c>
      <c r="C370" s="10">
        <f t="shared" si="23"/>
        <v>1319.0111553360698</v>
      </c>
      <c r="D370" s="10">
        <f t="shared" si="27"/>
        <v>13.09184112489419</v>
      </c>
      <c r="E370" s="10">
        <f t="shared" si="28"/>
        <v>1305.9193142111756</v>
      </c>
      <c r="F370" s="10">
        <f t="shared" si="29"/>
        <v>1312.4489107676625</v>
      </c>
    </row>
    <row r="371" spans="1:6">
      <c r="A371">
        <v>360</v>
      </c>
      <c r="B371" s="11">
        <v>49188</v>
      </c>
      <c r="C371" s="10">
        <f t="shared" si="23"/>
        <v>1319.0111553360698</v>
      </c>
      <c r="D371" s="10">
        <f t="shared" si="27"/>
        <v>6.5622445538383118</v>
      </c>
      <c r="E371" s="10">
        <f t="shared" si="28"/>
        <v>1312.4489107822315</v>
      </c>
      <c r="F371" s="10">
        <f t="shared" si="29"/>
        <v>-1.4568968254025094E-8</v>
      </c>
    </row>
    <row r="372" spans="1:6">
      <c r="A372" s="11"/>
      <c r="B372" s="10"/>
      <c r="C372" s="10"/>
      <c r="D372" s="10"/>
      <c r="E372" s="10"/>
    </row>
    <row r="373" spans="1:6">
      <c r="A373" s="11"/>
      <c r="B373" s="10"/>
      <c r="C373" s="10"/>
      <c r="D373" s="10"/>
      <c r="E373" s="10"/>
    </row>
    <row r="374" spans="1:6">
      <c r="A374" s="11"/>
      <c r="B374" s="10"/>
      <c r="C374" s="10"/>
      <c r="D374" s="10"/>
      <c r="E374" s="10"/>
    </row>
    <row r="375" spans="1:6">
      <c r="A375" s="11"/>
      <c r="B375" s="10"/>
      <c r="C375" s="10"/>
      <c r="D375" s="10"/>
      <c r="E375" s="10"/>
    </row>
    <row r="376" spans="1:6">
      <c r="A376" s="11"/>
      <c r="B376" s="10"/>
      <c r="C376" s="10"/>
      <c r="D376" s="10"/>
      <c r="E376" s="10"/>
    </row>
    <row r="377" spans="1:6">
      <c r="A377" s="11"/>
      <c r="B377" s="10"/>
      <c r="C377" s="10"/>
      <c r="D377" s="10"/>
      <c r="E377" s="10"/>
    </row>
    <row r="378" spans="1:6">
      <c r="A378" s="11"/>
      <c r="B378" s="10"/>
      <c r="C378" s="10"/>
      <c r="D378" s="10"/>
      <c r="E378" s="10"/>
    </row>
    <row r="379" spans="1:6">
      <c r="A379" s="11"/>
      <c r="B379" s="10"/>
      <c r="C379" s="10"/>
      <c r="D379" s="10"/>
      <c r="E379" s="10"/>
    </row>
    <row r="380" spans="1:6">
      <c r="A380" s="11"/>
      <c r="B380" s="10"/>
      <c r="C380" s="10"/>
      <c r="D380" s="10"/>
      <c r="E380" s="10"/>
    </row>
    <row r="381" spans="1:6">
      <c r="A381" s="11"/>
      <c r="B381" s="10"/>
      <c r="C381" s="10"/>
      <c r="D381" s="10"/>
      <c r="E381" s="10"/>
    </row>
    <row r="382" spans="1:6">
      <c r="A382" s="11"/>
      <c r="B382" s="10"/>
      <c r="C382" s="10"/>
      <c r="D382" s="10"/>
      <c r="E382" s="10"/>
    </row>
    <row r="383" spans="1:6">
      <c r="A383" s="11"/>
      <c r="B383" s="10"/>
      <c r="C383" s="10"/>
      <c r="D383" s="10"/>
      <c r="E383" s="10"/>
    </row>
    <row r="384" spans="1:6">
      <c r="A384" s="11"/>
      <c r="B384" s="10"/>
      <c r="C384" s="10"/>
      <c r="D384" s="10"/>
      <c r="E384" s="10"/>
    </row>
    <row r="385" spans="1:5">
      <c r="A385" s="11"/>
      <c r="B385" s="10"/>
      <c r="C385" s="10"/>
      <c r="D385" s="10"/>
      <c r="E385" s="10"/>
    </row>
    <row r="386" spans="1:5">
      <c r="A386" s="11"/>
      <c r="B386" s="10"/>
      <c r="C386" s="10"/>
      <c r="D386" s="10"/>
      <c r="E386" s="10"/>
    </row>
    <row r="387" spans="1:5">
      <c r="A387" s="11"/>
      <c r="B387" s="10"/>
      <c r="C387" s="10"/>
      <c r="D387" s="10"/>
      <c r="E387" s="10"/>
    </row>
    <row r="388" spans="1:5">
      <c r="A388" s="11"/>
      <c r="B388" s="10"/>
      <c r="C388" s="10"/>
      <c r="D388" s="10"/>
      <c r="E388" s="10"/>
    </row>
    <row r="389" spans="1:5">
      <c r="A389" s="11"/>
      <c r="B389" s="10"/>
      <c r="C389" s="10"/>
      <c r="D389" s="10"/>
      <c r="E389" s="10"/>
    </row>
  </sheetData>
  <pageMargins left="0.7" right="0.7" top="0.75" bottom="0.75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payment components.xlsx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2006-10-05T04:49:07Z</dcterms:created>
  <dcterms:modified xsi:type="dcterms:W3CDTF">2007-09-08T09:49:27Z</dcterms:modified>
  <cp:category>http://www.j-walk.com/ss</cp:category>
</cp:coreProperties>
</file>