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pivotTables/pivotTable1.xml" ContentType="application/vnd.openxmlformats-officedocument.spreadsheetml.pivotTab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pivotTables/pivotTable2.xml" ContentType="application/vnd.openxmlformats-officedocument.spreadsheetml.pivotTab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Przemysław Janicki\OneDrive\Helion - tłum. 14\materialy\excele_pl\"/>
    </mc:Choice>
  </mc:AlternateContent>
  <bookViews>
    <workbookView xWindow="-90" yWindow="-480" windowWidth="19320" windowHeight="10050"/>
  </bookViews>
  <sheets>
    <sheet name="Rysunek 3.1" sheetId="7" r:id="rId1"/>
    <sheet name="Rysunek 3.2" sheetId="6" r:id="rId2"/>
    <sheet name="Rysunek 3.3" sheetId="5" r:id="rId3"/>
    <sheet name="Rysunek 3.4" sheetId="1" r:id="rId4"/>
    <sheet name="Rysunek 3.5" sheetId="12" r:id="rId5"/>
    <sheet name="Rysunek 3.6" sheetId="3" r:id="rId6"/>
    <sheet name="Rysunek 3.7" sheetId="8" r:id="rId7"/>
    <sheet name="Rysunek 3.8" sheetId="11" r:id="rId8"/>
  </sheets>
  <definedNames>
    <definedName name="solver_adj" localSheetId="5" hidden="1">'Rysunek 3.6'!$A$2:$A$21</definedName>
    <definedName name="solver_cvg" localSheetId="5" hidden="1">0.0001</definedName>
    <definedName name="solver_drv" localSheetId="5" hidden="1">2</definedName>
    <definedName name="solver_eng" localSheetId="5" hidden="1">1</definedName>
    <definedName name="solver_est" localSheetId="5" hidden="1">1</definedName>
    <definedName name="solver_itr" localSheetId="5" hidden="1">2147483647</definedName>
    <definedName name="solver_lhs1" localSheetId="5" hidden="1">'Rysunek 3.6'!$D$4</definedName>
    <definedName name="solver_lhs2" localSheetId="5" hidden="1">'Rysunek 3.6'!$D$5</definedName>
    <definedName name="solver_mip" localSheetId="5" hidden="1">2147483647</definedName>
    <definedName name="solver_mni" localSheetId="5" hidden="1">30</definedName>
    <definedName name="solver_mrt" localSheetId="5" hidden="1">0.075</definedName>
    <definedName name="solver_msl" localSheetId="5" hidden="1">2</definedName>
    <definedName name="solver_neg" localSheetId="5" hidden="1">1</definedName>
    <definedName name="solver_nod" localSheetId="5" hidden="1">2147483647</definedName>
    <definedName name="solver_num" localSheetId="5" hidden="1">2</definedName>
    <definedName name="solver_nwt" localSheetId="5" hidden="1">1</definedName>
    <definedName name="solver_opt" localSheetId="5" hidden="1">'Rysunek 3.6'!$E$3</definedName>
    <definedName name="solver_pre" localSheetId="5" hidden="1">0.000001</definedName>
    <definedName name="solver_rbv" localSheetId="5" hidden="1">2</definedName>
    <definedName name="solver_rel1" localSheetId="5" hidden="1">1</definedName>
    <definedName name="solver_rel2" localSheetId="5" hidden="1">3</definedName>
    <definedName name="solver_rhs1" localSheetId="5" hidden="1">6.6</definedName>
    <definedName name="solver_rhs2" localSheetId="5" hidden="1">3</definedName>
    <definedName name="solver_rlx" localSheetId="5" hidden="1">2</definedName>
    <definedName name="solver_rsd" localSheetId="5" hidden="1">0</definedName>
    <definedName name="solver_scl" localSheetId="5" hidden="1">2</definedName>
    <definedName name="solver_sho" localSheetId="5" hidden="1">2</definedName>
    <definedName name="solver_ssz" localSheetId="5" hidden="1">100</definedName>
    <definedName name="solver_tim" localSheetId="5" hidden="1">2147483647</definedName>
    <definedName name="solver_tol" localSheetId="5" hidden="1">0.01</definedName>
    <definedName name="solver_typ" localSheetId="5" hidden="1">3</definedName>
    <definedName name="solver_val" localSheetId="5" hidden="1">0.6</definedName>
    <definedName name="solver_ver" localSheetId="5" hidden="1">3</definedName>
  </definedNames>
  <calcPr calcId="162913" iterateDelta="1E-13"/>
  <pivotCaches>
    <pivotCache cacheId="0" r:id="rId9"/>
    <pivotCache cacheId="1" r:id="rId10"/>
  </pivotCaches>
</workbook>
</file>

<file path=xl/calcChain.xml><?xml version="1.0" encoding="utf-8"?>
<calcChain xmlns="http://schemas.openxmlformats.org/spreadsheetml/2006/main">
  <c r="N5" i="8" l="1"/>
  <c r="F20" i="12" l="1"/>
  <c r="F18" i="12" l="1"/>
  <c r="F17" i="12"/>
  <c r="F19" i="12"/>
  <c r="C21" i="11" l="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4" i="11"/>
  <c r="C3" i="11"/>
  <c r="C2" i="11"/>
  <c r="C2" i="8" l="1"/>
  <c r="E3" i="8" s="1"/>
  <c r="G3" i="8" s="1"/>
  <c r="E19" i="8" l="1"/>
  <c r="G19" i="8" s="1"/>
  <c r="E15" i="8"/>
  <c r="G15" i="8" s="1"/>
  <c r="E11" i="8"/>
  <c r="G11" i="8" s="1"/>
  <c r="E7" i="8"/>
  <c r="G7" i="8" s="1"/>
  <c r="E5" i="8"/>
  <c r="G5" i="8" s="1"/>
  <c r="E2" i="8"/>
  <c r="G2" i="8" s="1"/>
  <c r="E20" i="8"/>
  <c r="G20" i="8" s="1"/>
  <c r="E18" i="8"/>
  <c r="G18" i="8" s="1"/>
  <c r="E16" i="8"/>
  <c r="G16" i="8" s="1"/>
  <c r="E14" i="8"/>
  <c r="G14" i="8" s="1"/>
  <c r="E12" i="8"/>
  <c r="G12" i="8" s="1"/>
  <c r="E10" i="8"/>
  <c r="G10" i="8" s="1"/>
  <c r="E8" i="8"/>
  <c r="G8" i="8" s="1"/>
  <c r="E6" i="8"/>
  <c r="G6" i="8" s="1"/>
  <c r="E4" i="8"/>
  <c r="G4" i="8" s="1"/>
  <c r="E21" i="8"/>
  <c r="G21" i="8" s="1"/>
  <c r="E17" i="8"/>
  <c r="G17" i="8" s="1"/>
  <c r="E13" i="8"/>
  <c r="G13" i="8" s="1"/>
  <c r="E9" i="8"/>
  <c r="G9" i="8" s="1"/>
  <c r="E18" i="6"/>
  <c r="E18" i="7"/>
  <c r="F22" i="5"/>
  <c r="F23" i="5"/>
  <c r="F24" i="5"/>
  <c r="I2" i="8" l="1"/>
  <c r="K2" i="8" s="1"/>
  <c r="M2" i="8" s="1"/>
  <c r="C24" i="5"/>
  <c r="C22" i="5"/>
  <c r="D22" i="5"/>
  <c r="E22" i="5"/>
  <c r="B22" i="5"/>
  <c r="D24" i="5"/>
  <c r="E24" i="5"/>
  <c r="B24" i="5"/>
  <c r="E23" i="5"/>
  <c r="D23" i="5"/>
  <c r="C23" i="5"/>
  <c r="B23" i="5"/>
  <c r="F3" i="3"/>
  <c r="F2" i="3"/>
  <c r="F6" i="3" s="1"/>
  <c r="B4" i="1" l="1"/>
  <c r="B5" i="1"/>
  <c r="B6" i="1"/>
  <c r="B7" i="1"/>
  <c r="B8" i="1"/>
  <c r="B9" i="1"/>
  <c r="B10" i="1"/>
  <c r="B11" i="1"/>
  <c r="C11" i="1" s="1"/>
  <c r="B12" i="1"/>
  <c r="B13" i="1"/>
  <c r="B14" i="1"/>
  <c r="B15" i="1"/>
  <c r="B16" i="1"/>
  <c r="B17" i="1"/>
  <c r="B18" i="1"/>
  <c r="B19" i="1"/>
  <c r="B20" i="1"/>
  <c r="B21" i="1"/>
  <c r="C21" i="1" s="1"/>
  <c r="B22" i="1"/>
  <c r="B23" i="1"/>
  <c r="B24" i="1"/>
  <c r="B25" i="1"/>
  <c r="B26" i="1"/>
  <c r="B27" i="1"/>
  <c r="B28" i="1"/>
  <c r="B29" i="1"/>
  <c r="B30" i="1"/>
  <c r="B31" i="1"/>
  <c r="C31" i="1" s="1"/>
  <c r="B32" i="1"/>
  <c r="B33" i="1"/>
  <c r="B34" i="1"/>
  <c r="B35" i="1"/>
  <c r="B36" i="1"/>
  <c r="B37" i="1"/>
  <c r="B38" i="1"/>
  <c r="B39" i="1"/>
  <c r="B40" i="1"/>
  <c r="B41" i="1"/>
  <c r="C41" i="1" s="1"/>
  <c r="B42" i="1"/>
  <c r="B43" i="1"/>
  <c r="B44" i="1"/>
  <c r="B45" i="1"/>
  <c r="B46" i="1"/>
  <c r="B47" i="1"/>
  <c r="B48" i="1"/>
  <c r="B49" i="1"/>
  <c r="B50" i="1"/>
  <c r="B51" i="1"/>
  <c r="C51" i="1" s="1"/>
  <c r="B52" i="1"/>
  <c r="B53" i="1"/>
  <c r="B54" i="1"/>
  <c r="B55" i="1"/>
  <c r="B56" i="1"/>
  <c r="B57" i="1"/>
  <c r="B58" i="1"/>
  <c r="B59" i="1"/>
  <c r="B60" i="1"/>
  <c r="B61" i="1"/>
  <c r="B3" i="1"/>
  <c r="B2" i="1"/>
  <c r="B1" i="1"/>
</calcChain>
</file>

<file path=xl/sharedStrings.xml><?xml version="1.0" encoding="utf-8"?>
<sst xmlns="http://schemas.openxmlformats.org/spreadsheetml/2006/main" count="68" uniqueCount="41">
  <si>
    <t>9-22</t>
  </si>
  <si>
    <t>23-36</t>
  </si>
  <si>
    <t>37-50</t>
  </si>
  <si>
    <t>51-64</t>
  </si>
  <si>
    <t>65-78</t>
  </si>
  <si>
    <t>79-92</t>
  </si>
  <si>
    <t>93-106</t>
  </si>
  <si>
    <t>Toyota</t>
  </si>
  <si>
    <t>GM</t>
  </si>
  <si>
    <t>Wartość</t>
  </si>
  <si>
    <t>Liczebność</t>
  </si>
  <si>
    <t>Rozstęp</t>
  </si>
  <si>
    <t>Rozstęp:</t>
  </si>
  <si>
    <t>Odchylenie standardowe</t>
  </si>
  <si>
    <t>Średnia arytmetyczna</t>
  </si>
  <si>
    <t>Marka</t>
  </si>
  <si>
    <t>l/100 km</t>
  </si>
  <si>
    <t>Średnia, Toyota</t>
  </si>
  <si>
    <t>Średnia, GM</t>
  </si>
  <si>
    <t>Ustandaryzowana różnica</t>
  </si>
  <si>
    <t>Etykiety wierszy</t>
  </si>
  <si>
    <t>Suma końcowa</t>
  </si>
  <si>
    <t>Średnia z l/100 km</t>
  </si>
  <si>
    <t>miara LDL (mmol/l)</t>
  </si>
  <si>
    <t>Średnia LDL</t>
  </si>
  <si>
    <t>Odchylenie standardowe LDL</t>
  </si>
  <si>
    <t>Mój LDL</t>
  </si>
  <si>
    <t>Mój LDL w odchyleniach standardowych</t>
  </si>
  <si>
    <t>Wartości</t>
  </si>
  <si>
    <t>Sprawdzenie:</t>
  </si>
  <si>
    <t>=ODCH.STANDARD.POPUL(A2:A21)</t>
  </si>
  <si>
    <t>Próby</t>
  </si>
  <si>
    <t>Suma z Próby</t>
  </si>
  <si>
    <t>Liczba z Wartości</t>
  </si>
  <si>
    <t>Z</t>
  </si>
  <si>
    <r>
      <rPr>
        <b/>
        <sz val="11"/>
        <color theme="1"/>
        <rFont val="Calibri"/>
        <family val="2"/>
        <scheme val="minor"/>
      </rPr>
      <t>Krok 5.</t>
    </r>
    <r>
      <rPr>
        <sz val="11"/>
        <color theme="1"/>
        <rFont val="Calibri"/>
        <family val="2"/>
        <scheme val="minor"/>
      </rPr>
      <t xml:space="preserve"> Średnia kwadratów odchyleń, czyli </t>
    </r>
    <r>
      <rPr>
        <i/>
        <sz val="11"/>
        <color theme="1"/>
        <rFont val="Calibri"/>
        <family val="2"/>
        <scheme val="minor"/>
      </rPr>
      <t>wariancja</t>
    </r>
  </si>
  <si>
    <r>
      <rPr>
        <b/>
        <sz val="11"/>
        <color theme="1"/>
        <rFont val="Calibri"/>
        <family val="2"/>
        <scheme val="minor"/>
      </rPr>
      <t>Krok 4.</t>
    </r>
    <r>
      <rPr>
        <sz val="11"/>
        <color theme="1"/>
        <rFont val="Calibri"/>
        <family val="2"/>
        <scheme val="minor"/>
      </rPr>
      <t xml:space="preserve"> Suma kwadratów odchyleń</t>
    </r>
  </si>
  <si>
    <r>
      <rPr>
        <b/>
        <sz val="11"/>
        <color theme="1"/>
        <rFont val="Calibri"/>
        <family val="2"/>
        <scheme val="minor"/>
      </rPr>
      <t>Krok 3.</t>
    </r>
    <r>
      <rPr>
        <sz val="11"/>
        <color theme="1"/>
        <rFont val="Calibri"/>
        <family val="2"/>
        <scheme val="minor"/>
      </rPr>
      <t xml:space="preserve"> Kwadraty odchyleń</t>
    </r>
  </si>
  <si>
    <r>
      <rPr>
        <b/>
        <sz val="11"/>
        <color theme="1"/>
        <rFont val="Calibri"/>
        <family val="2"/>
        <scheme val="minor"/>
      </rPr>
      <t>Krok 2.</t>
    </r>
    <r>
      <rPr>
        <sz val="11"/>
        <color theme="1"/>
        <rFont val="Calibri"/>
        <family val="2"/>
        <scheme val="minor"/>
      </rPr>
      <t xml:space="preserve"> Odchylenia</t>
    </r>
  </si>
  <si>
    <r>
      <rPr>
        <b/>
        <sz val="11"/>
        <color theme="1"/>
        <rFont val="Calibri"/>
        <family val="2"/>
        <scheme val="minor"/>
      </rPr>
      <t>Krok 1.</t>
    </r>
    <r>
      <rPr>
        <sz val="11"/>
        <color theme="1"/>
        <rFont val="Calibri"/>
        <family val="2"/>
        <scheme val="minor"/>
      </rPr>
      <t xml:space="preserve"> Średnia</t>
    </r>
  </si>
  <si>
    <r>
      <rPr>
        <b/>
        <sz val="11"/>
        <color theme="1"/>
        <rFont val="Calibri"/>
        <family val="2"/>
        <scheme val="minor"/>
      </rPr>
      <t>Krok 6.</t>
    </r>
    <r>
      <rPr>
        <sz val="11"/>
        <color theme="1"/>
        <rFont val="Calibri"/>
        <family val="2"/>
        <scheme val="minor"/>
      </rPr>
      <t xml:space="preserve"> Pierwiastek kwadratowy wariancji dający </t>
    </r>
    <r>
      <rPr>
        <i/>
        <sz val="11"/>
        <color theme="1"/>
        <rFont val="Calibri"/>
        <family val="2"/>
        <scheme val="minor"/>
      </rPr>
      <t>odchylenie standardowe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</si>
</sst>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3" xfId="0" quotePrefix="1" applyBorder="1"/>
    <xf numFmtId="2" fontId="0" fillId="0" borderId="4" xfId="0" applyNumberFormat="1" applyBorder="1"/>
    <xf numFmtId="0" fontId="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48641455029389"/>
          <c:y val="2.8252405949256341E-2"/>
          <c:w val="0.88039126095153597"/>
          <c:h val="0.832619568387284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'Rysunek 3.1'!$B$1</c:f>
              <c:strCache>
                <c:ptCount val="1"/>
                <c:pt idx="0">
                  <c:v>Liczebność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invertIfNegative val="0"/>
          <c:cat>
            <c:numRef>
              <c:f>'Rysunek 3.1'!$A$2:$A$20</c:f>
              <c:numCache>
                <c:formatCode>General</c:formatCode>
                <c:ptCount val="19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14</c:v>
                </c:pt>
                <c:pt idx="4">
                  <c:v>15</c:v>
                </c:pt>
                <c:pt idx="5">
                  <c:v>18</c:v>
                </c:pt>
                <c:pt idx="6">
                  <c:v>19</c:v>
                </c:pt>
                <c:pt idx="7">
                  <c:v>22</c:v>
                </c:pt>
                <c:pt idx="8">
                  <c:v>24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32</c:v>
                </c:pt>
                <c:pt idx="14">
                  <c:v>36</c:v>
                </c:pt>
                <c:pt idx="15">
                  <c:v>41</c:v>
                </c:pt>
                <c:pt idx="16">
                  <c:v>42</c:v>
                </c:pt>
                <c:pt idx="17">
                  <c:v>43</c:v>
                </c:pt>
                <c:pt idx="18">
                  <c:v>44</c:v>
                </c:pt>
              </c:numCache>
            </c:numRef>
          </c:cat>
          <c:val>
            <c:numRef>
              <c:f>'Rysunek 3.1'!$B$2:$B$20</c:f>
              <c:numCache>
                <c:formatCode>General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A6-4092-97DE-EFF73043A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934144"/>
        <c:axId val="118935936"/>
      </c:barChart>
      <c:dateAx>
        <c:axId val="118934144"/>
        <c:scaling>
          <c:orientation val="minMax"/>
          <c:max val="44"/>
        </c:scaling>
        <c:delete val="0"/>
        <c:axPos val="b"/>
        <c:numFmt formatCode="General" sourceLinked="1"/>
        <c:majorTickMark val="out"/>
        <c:minorTickMark val="none"/>
        <c:tickLblPos val="nextTo"/>
        <c:crossAx val="118935936"/>
        <c:crosses val="autoZero"/>
        <c:auto val="0"/>
        <c:lblOffset val="100"/>
        <c:baseTimeUnit val="days"/>
      </c:dateAx>
      <c:valAx>
        <c:axId val="118935936"/>
        <c:scaling>
          <c:orientation val="minMax"/>
          <c:max val="2.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934144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'Rysunek 3.2'!$B$1</c:f>
              <c:strCache>
                <c:ptCount val="1"/>
                <c:pt idx="0">
                  <c:v>Liczebność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invertIfNegative val="0"/>
          <c:cat>
            <c:numRef>
              <c:f>'Rysunek 3.2'!$A$2:$A$21</c:f>
              <c:numCache>
                <c:formatCode>General</c:formatCode>
                <c:ptCount val="20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14</c:v>
                </c:pt>
                <c:pt idx="4">
                  <c:v>15</c:v>
                </c:pt>
                <c:pt idx="5">
                  <c:v>18</c:v>
                </c:pt>
                <c:pt idx="6">
                  <c:v>19</c:v>
                </c:pt>
                <c:pt idx="7">
                  <c:v>22</c:v>
                </c:pt>
                <c:pt idx="8">
                  <c:v>24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32</c:v>
                </c:pt>
                <c:pt idx="14">
                  <c:v>36</c:v>
                </c:pt>
                <c:pt idx="15">
                  <c:v>41</c:v>
                </c:pt>
                <c:pt idx="16">
                  <c:v>42</c:v>
                </c:pt>
                <c:pt idx="17">
                  <c:v>43</c:v>
                </c:pt>
                <c:pt idx="18">
                  <c:v>110</c:v>
                </c:pt>
              </c:numCache>
            </c:numRef>
          </c:cat>
          <c:val>
            <c:numRef>
              <c:f>'Rysunek 3.2'!$B$2:$B$21</c:f>
              <c:numCache>
                <c:formatCode>General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9-49C7-BD83-DD483C2D5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862208"/>
        <c:axId val="118863744"/>
      </c:barChart>
      <c:dateAx>
        <c:axId val="118862208"/>
        <c:scaling>
          <c:orientation val="minMax"/>
          <c:max val="116"/>
          <c:min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18863744"/>
        <c:crosses val="autoZero"/>
        <c:auto val="0"/>
        <c:lblOffset val="100"/>
        <c:baseTimeUnit val="days"/>
      </c:dateAx>
      <c:valAx>
        <c:axId val="118863744"/>
        <c:scaling>
          <c:orientation val="minMax"/>
          <c:max val="2.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86220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767077351012495E-2"/>
          <c:y val="6.2892539897582367E-2"/>
          <c:w val="0.93556627296587924"/>
          <c:h val="0.83309419655876349"/>
        </c:manualLayout>
      </c:layout>
      <c:lineChart>
        <c:grouping val="standard"/>
        <c:varyColors val="0"/>
        <c:ser>
          <c:idx val="1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'Rysunek 3.4'!$A$1:$A$61</c:f>
              <c:numCache>
                <c:formatCode>General</c:formatCode>
                <c:ptCount val="61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-2.7</c:v>
                </c:pt>
                <c:pt idx="4">
                  <c:v>-2.6</c:v>
                </c:pt>
                <c:pt idx="5">
                  <c:v>-2.5</c:v>
                </c:pt>
                <c:pt idx="6">
                  <c:v>-2.4</c:v>
                </c:pt>
                <c:pt idx="7">
                  <c:v>-2.2999999999999998</c:v>
                </c:pt>
                <c:pt idx="8">
                  <c:v>-2.2000000000000002</c:v>
                </c:pt>
                <c:pt idx="9">
                  <c:v>-2.1</c:v>
                </c:pt>
                <c:pt idx="10">
                  <c:v>-2</c:v>
                </c:pt>
                <c:pt idx="11">
                  <c:v>-1.9</c:v>
                </c:pt>
                <c:pt idx="12">
                  <c:v>-1.8</c:v>
                </c:pt>
                <c:pt idx="13">
                  <c:v>-1.7</c:v>
                </c:pt>
                <c:pt idx="14">
                  <c:v>-1.6</c:v>
                </c:pt>
                <c:pt idx="15">
                  <c:v>-1.5</c:v>
                </c:pt>
                <c:pt idx="16">
                  <c:v>-1.4</c:v>
                </c:pt>
                <c:pt idx="17">
                  <c:v>-1.3</c:v>
                </c:pt>
                <c:pt idx="18">
                  <c:v>-1.2</c:v>
                </c:pt>
                <c:pt idx="19">
                  <c:v>-1.1000000000000001</c:v>
                </c:pt>
                <c:pt idx="20">
                  <c:v>-1</c:v>
                </c:pt>
                <c:pt idx="21">
                  <c:v>-0.9</c:v>
                </c:pt>
                <c:pt idx="22">
                  <c:v>-0.8</c:v>
                </c:pt>
                <c:pt idx="23">
                  <c:v>-0.7</c:v>
                </c:pt>
                <c:pt idx="24">
                  <c:v>-0.6</c:v>
                </c:pt>
                <c:pt idx="25">
                  <c:v>-0.5</c:v>
                </c:pt>
                <c:pt idx="26">
                  <c:v>-0.4</c:v>
                </c:pt>
                <c:pt idx="27">
                  <c:v>-0.3</c:v>
                </c:pt>
                <c:pt idx="28">
                  <c:v>-0.2</c:v>
                </c:pt>
                <c:pt idx="29">
                  <c:v>-0.1</c:v>
                </c:pt>
                <c:pt idx="30">
                  <c:v>0</c:v>
                </c:pt>
                <c:pt idx="31">
                  <c:v>0.1</c:v>
                </c:pt>
                <c:pt idx="32">
                  <c:v>0.2</c:v>
                </c:pt>
                <c:pt idx="33">
                  <c:v>0.3</c:v>
                </c:pt>
                <c:pt idx="34">
                  <c:v>0.4</c:v>
                </c:pt>
                <c:pt idx="35">
                  <c:v>0.5</c:v>
                </c:pt>
                <c:pt idx="36">
                  <c:v>0.6</c:v>
                </c:pt>
                <c:pt idx="37">
                  <c:v>0.7</c:v>
                </c:pt>
                <c:pt idx="38">
                  <c:v>0.8</c:v>
                </c:pt>
                <c:pt idx="39">
                  <c:v>0.9</c:v>
                </c:pt>
                <c:pt idx="40">
                  <c:v>1</c:v>
                </c:pt>
                <c:pt idx="41">
                  <c:v>1.1000000000000001</c:v>
                </c:pt>
                <c:pt idx="42">
                  <c:v>1.2</c:v>
                </c:pt>
                <c:pt idx="43">
                  <c:v>1.3</c:v>
                </c:pt>
                <c:pt idx="44">
                  <c:v>1.4</c:v>
                </c:pt>
                <c:pt idx="45">
                  <c:v>1.5</c:v>
                </c:pt>
                <c:pt idx="46">
                  <c:v>1.6</c:v>
                </c:pt>
                <c:pt idx="47">
                  <c:v>1.7</c:v>
                </c:pt>
                <c:pt idx="48">
                  <c:v>1.8</c:v>
                </c:pt>
                <c:pt idx="49">
                  <c:v>1.9</c:v>
                </c:pt>
                <c:pt idx="50">
                  <c:v>2</c:v>
                </c:pt>
                <c:pt idx="51">
                  <c:v>2.1</c:v>
                </c:pt>
                <c:pt idx="52">
                  <c:v>2.2000000000000002</c:v>
                </c:pt>
                <c:pt idx="53">
                  <c:v>2.2999999999999998</c:v>
                </c:pt>
                <c:pt idx="54">
                  <c:v>2.4</c:v>
                </c:pt>
                <c:pt idx="55">
                  <c:v>2.5000000000000102</c:v>
                </c:pt>
                <c:pt idx="56">
                  <c:v>2.6</c:v>
                </c:pt>
                <c:pt idx="57">
                  <c:v>2.7</c:v>
                </c:pt>
                <c:pt idx="58">
                  <c:v>2.80000000000001</c:v>
                </c:pt>
                <c:pt idx="59">
                  <c:v>2.9000000000000101</c:v>
                </c:pt>
                <c:pt idx="60">
                  <c:v>3.0000000000000102</c:v>
                </c:pt>
              </c:numCache>
            </c:numRef>
          </c:cat>
          <c:val>
            <c:numRef>
              <c:f>'Rysunek 3.4'!$B$1:$B$61</c:f>
              <c:numCache>
                <c:formatCode>General</c:formatCode>
                <c:ptCount val="61"/>
                <c:pt idx="0">
                  <c:v>4.4318484119380075E-3</c:v>
                </c:pt>
                <c:pt idx="1">
                  <c:v>5.9525324197758538E-3</c:v>
                </c:pt>
                <c:pt idx="2">
                  <c:v>7.9154515829799686E-3</c:v>
                </c:pt>
                <c:pt idx="3">
                  <c:v>1.0420934814422592E-2</c:v>
                </c:pt>
                <c:pt idx="4">
                  <c:v>1.3582969233685613E-2</c:v>
                </c:pt>
                <c:pt idx="5">
                  <c:v>1.752830049356854E-2</c:v>
                </c:pt>
                <c:pt idx="6">
                  <c:v>2.2394530294842899E-2</c:v>
                </c:pt>
                <c:pt idx="7">
                  <c:v>2.8327037741601186E-2</c:v>
                </c:pt>
                <c:pt idx="8">
                  <c:v>3.5474592846231424E-2</c:v>
                </c:pt>
                <c:pt idx="9">
                  <c:v>4.3983595980427191E-2</c:v>
                </c:pt>
                <c:pt idx="10">
                  <c:v>5.3990966513188063E-2</c:v>
                </c:pt>
                <c:pt idx="11">
                  <c:v>6.5615814774676595E-2</c:v>
                </c:pt>
                <c:pt idx="12">
                  <c:v>7.8950158300894149E-2</c:v>
                </c:pt>
                <c:pt idx="13">
                  <c:v>9.4049077376886947E-2</c:v>
                </c:pt>
                <c:pt idx="14">
                  <c:v>0.11092083467945554</c:v>
                </c:pt>
                <c:pt idx="15">
                  <c:v>0.12951759566589174</c:v>
                </c:pt>
                <c:pt idx="16">
                  <c:v>0.14972746563574488</c:v>
                </c:pt>
                <c:pt idx="17">
                  <c:v>0.17136859204780736</c:v>
                </c:pt>
                <c:pt idx="18">
                  <c:v>0.19418605498321295</c:v>
                </c:pt>
                <c:pt idx="19">
                  <c:v>0.21785217703255053</c:v>
                </c:pt>
                <c:pt idx="20">
                  <c:v>0.24197072451914337</c:v>
                </c:pt>
                <c:pt idx="21">
                  <c:v>0.26608524989875482</c:v>
                </c:pt>
                <c:pt idx="22">
                  <c:v>0.28969155276148273</c:v>
                </c:pt>
                <c:pt idx="23">
                  <c:v>0.31225393336676127</c:v>
                </c:pt>
                <c:pt idx="24">
                  <c:v>0.33322460289179967</c:v>
                </c:pt>
                <c:pt idx="25">
                  <c:v>0.35206532676429952</c:v>
                </c:pt>
                <c:pt idx="26">
                  <c:v>0.36827014030332333</c:v>
                </c:pt>
                <c:pt idx="27">
                  <c:v>0.38138781546052414</c:v>
                </c:pt>
                <c:pt idx="28">
                  <c:v>0.39104269397545588</c:v>
                </c:pt>
                <c:pt idx="29">
                  <c:v>0.39695254747701181</c:v>
                </c:pt>
                <c:pt idx="30">
                  <c:v>0.3989422804014327</c:v>
                </c:pt>
                <c:pt idx="31">
                  <c:v>0.39695254747701181</c:v>
                </c:pt>
                <c:pt idx="32">
                  <c:v>0.39104269397545588</c:v>
                </c:pt>
                <c:pt idx="33">
                  <c:v>0.38138781546052414</c:v>
                </c:pt>
                <c:pt idx="34">
                  <c:v>0.36827014030332333</c:v>
                </c:pt>
                <c:pt idx="35">
                  <c:v>0.35206532676429952</c:v>
                </c:pt>
                <c:pt idx="36">
                  <c:v>0.33322460289179967</c:v>
                </c:pt>
                <c:pt idx="37">
                  <c:v>0.31225393336676127</c:v>
                </c:pt>
                <c:pt idx="38">
                  <c:v>0.28969155276148273</c:v>
                </c:pt>
                <c:pt idx="39">
                  <c:v>0.26608524989875482</c:v>
                </c:pt>
                <c:pt idx="40">
                  <c:v>0.24197072451914337</c:v>
                </c:pt>
                <c:pt idx="41">
                  <c:v>0.21785217703255053</c:v>
                </c:pt>
                <c:pt idx="42">
                  <c:v>0.19418605498321295</c:v>
                </c:pt>
                <c:pt idx="43">
                  <c:v>0.17136859204780736</c:v>
                </c:pt>
                <c:pt idx="44">
                  <c:v>0.14972746563574488</c:v>
                </c:pt>
                <c:pt idx="45">
                  <c:v>0.12951759566589174</c:v>
                </c:pt>
                <c:pt idx="46">
                  <c:v>0.11092083467945554</c:v>
                </c:pt>
                <c:pt idx="47">
                  <c:v>9.4049077376886947E-2</c:v>
                </c:pt>
                <c:pt idx="48">
                  <c:v>7.8950158300894149E-2</c:v>
                </c:pt>
                <c:pt idx="49">
                  <c:v>6.5615814774676595E-2</c:v>
                </c:pt>
                <c:pt idx="50">
                  <c:v>5.3990966513188063E-2</c:v>
                </c:pt>
                <c:pt idx="51">
                  <c:v>4.3983595980427191E-2</c:v>
                </c:pt>
                <c:pt idx="52">
                  <c:v>3.5474592846231424E-2</c:v>
                </c:pt>
                <c:pt idx="53">
                  <c:v>2.8327037741601186E-2</c:v>
                </c:pt>
                <c:pt idx="54">
                  <c:v>2.2394530294842899E-2</c:v>
                </c:pt>
                <c:pt idx="55">
                  <c:v>1.7528300493568086E-2</c:v>
                </c:pt>
                <c:pt idx="56">
                  <c:v>1.3582969233685613E-2</c:v>
                </c:pt>
                <c:pt idx="57">
                  <c:v>1.0420934814422592E-2</c:v>
                </c:pt>
                <c:pt idx="58">
                  <c:v>7.915451582979743E-3</c:v>
                </c:pt>
                <c:pt idx="59">
                  <c:v>5.9525324197756795E-3</c:v>
                </c:pt>
                <c:pt idx="60">
                  <c:v>4.431848411937874E-3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0E-4B6D-9C83-D24894133A38}"/>
            </c:ext>
          </c:extLst>
        </c:ser>
        <c:ser>
          <c:idx val="2"/>
          <c:order val="1"/>
          <c:spPr>
            <a:ln>
              <a:noFill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'Rysunek 3.4'!$A$1:$A$61</c:f>
              <c:numCache>
                <c:formatCode>General</c:formatCode>
                <c:ptCount val="61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-2.7</c:v>
                </c:pt>
                <c:pt idx="4">
                  <c:v>-2.6</c:v>
                </c:pt>
                <c:pt idx="5">
                  <c:v>-2.5</c:v>
                </c:pt>
                <c:pt idx="6">
                  <c:v>-2.4</c:v>
                </c:pt>
                <c:pt idx="7">
                  <c:v>-2.2999999999999998</c:v>
                </c:pt>
                <c:pt idx="8">
                  <c:v>-2.2000000000000002</c:v>
                </c:pt>
                <c:pt idx="9">
                  <c:v>-2.1</c:v>
                </c:pt>
                <c:pt idx="10">
                  <c:v>-2</c:v>
                </c:pt>
                <c:pt idx="11">
                  <c:v>-1.9</c:v>
                </c:pt>
                <c:pt idx="12">
                  <c:v>-1.8</c:v>
                </c:pt>
                <c:pt idx="13">
                  <c:v>-1.7</c:v>
                </c:pt>
                <c:pt idx="14">
                  <c:v>-1.6</c:v>
                </c:pt>
                <c:pt idx="15">
                  <c:v>-1.5</c:v>
                </c:pt>
                <c:pt idx="16">
                  <c:v>-1.4</c:v>
                </c:pt>
                <c:pt idx="17">
                  <c:v>-1.3</c:v>
                </c:pt>
                <c:pt idx="18">
                  <c:v>-1.2</c:v>
                </c:pt>
                <c:pt idx="19">
                  <c:v>-1.1000000000000001</c:v>
                </c:pt>
                <c:pt idx="20">
                  <c:v>-1</c:v>
                </c:pt>
                <c:pt idx="21">
                  <c:v>-0.9</c:v>
                </c:pt>
                <c:pt idx="22">
                  <c:v>-0.8</c:v>
                </c:pt>
                <c:pt idx="23">
                  <c:v>-0.7</c:v>
                </c:pt>
                <c:pt idx="24">
                  <c:v>-0.6</c:v>
                </c:pt>
                <c:pt idx="25">
                  <c:v>-0.5</c:v>
                </c:pt>
                <c:pt idx="26">
                  <c:v>-0.4</c:v>
                </c:pt>
                <c:pt idx="27">
                  <c:v>-0.3</c:v>
                </c:pt>
                <c:pt idx="28">
                  <c:v>-0.2</c:v>
                </c:pt>
                <c:pt idx="29">
                  <c:v>-0.1</c:v>
                </c:pt>
                <c:pt idx="30">
                  <c:v>0</c:v>
                </c:pt>
                <c:pt idx="31">
                  <c:v>0.1</c:v>
                </c:pt>
                <c:pt idx="32">
                  <c:v>0.2</c:v>
                </c:pt>
                <c:pt idx="33">
                  <c:v>0.3</c:v>
                </c:pt>
                <c:pt idx="34">
                  <c:v>0.4</c:v>
                </c:pt>
                <c:pt idx="35">
                  <c:v>0.5</c:v>
                </c:pt>
                <c:pt idx="36">
                  <c:v>0.6</c:v>
                </c:pt>
                <c:pt idx="37">
                  <c:v>0.7</c:v>
                </c:pt>
                <c:pt idx="38">
                  <c:v>0.8</c:v>
                </c:pt>
                <c:pt idx="39">
                  <c:v>0.9</c:v>
                </c:pt>
                <c:pt idx="40">
                  <c:v>1</c:v>
                </c:pt>
                <c:pt idx="41">
                  <c:v>1.1000000000000001</c:v>
                </c:pt>
                <c:pt idx="42">
                  <c:v>1.2</c:v>
                </c:pt>
                <c:pt idx="43">
                  <c:v>1.3</c:v>
                </c:pt>
                <c:pt idx="44">
                  <c:v>1.4</c:v>
                </c:pt>
                <c:pt idx="45">
                  <c:v>1.5</c:v>
                </c:pt>
                <c:pt idx="46">
                  <c:v>1.6</c:v>
                </c:pt>
                <c:pt idx="47">
                  <c:v>1.7</c:v>
                </c:pt>
                <c:pt idx="48">
                  <c:v>1.8</c:v>
                </c:pt>
                <c:pt idx="49">
                  <c:v>1.9</c:v>
                </c:pt>
                <c:pt idx="50">
                  <c:v>2</c:v>
                </c:pt>
                <c:pt idx="51">
                  <c:v>2.1</c:v>
                </c:pt>
                <c:pt idx="52">
                  <c:v>2.2000000000000002</c:v>
                </c:pt>
                <c:pt idx="53">
                  <c:v>2.2999999999999998</c:v>
                </c:pt>
                <c:pt idx="54">
                  <c:v>2.4</c:v>
                </c:pt>
                <c:pt idx="55">
                  <c:v>2.5000000000000102</c:v>
                </c:pt>
                <c:pt idx="56">
                  <c:v>2.6</c:v>
                </c:pt>
                <c:pt idx="57">
                  <c:v>2.7</c:v>
                </c:pt>
                <c:pt idx="58">
                  <c:v>2.80000000000001</c:v>
                </c:pt>
                <c:pt idx="59">
                  <c:v>2.9000000000000101</c:v>
                </c:pt>
                <c:pt idx="60">
                  <c:v>3.0000000000000102</c:v>
                </c:pt>
              </c:numCache>
            </c:numRef>
          </c:cat>
          <c:val>
            <c:numRef>
              <c:f>'Rysunek 3.4'!$C$1:$C$61</c:f>
              <c:numCache>
                <c:formatCode>General</c:formatCode>
                <c:ptCount val="61"/>
                <c:pt idx="10">
                  <c:v>5.3990966513188063E-2</c:v>
                </c:pt>
                <c:pt idx="20">
                  <c:v>0.24197072451914337</c:v>
                </c:pt>
                <c:pt idx="30">
                  <c:v>0.3989422804014327</c:v>
                </c:pt>
                <c:pt idx="40">
                  <c:v>0.24197072451914337</c:v>
                </c:pt>
                <c:pt idx="50">
                  <c:v>5.3990966513188063E-2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0E-4B6D-9C83-D24894133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893376"/>
        <c:axId val="119923840"/>
      </c:lineChart>
      <c:catAx>
        <c:axId val="11989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992384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1199238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19893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[Rozdział 3_new.xlsx]Rysunek 3.5!PivotTable1</c:name>
    <c:fmtId val="1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'Rysunek 3.5'!$G$1</c:f>
              <c:strCache>
                <c:ptCount val="1"/>
                <c:pt idx="0">
                  <c:v>Suma</c:v>
                </c:pt>
              </c:strCache>
            </c:strRef>
          </c:tx>
          <c:invertIfNegative val="0"/>
          <c:cat>
            <c:strRef>
              <c:f>'Rysunek 3.5'!$F$2:$F$4</c:f>
              <c:strCache>
                <c:ptCount val="2"/>
                <c:pt idx="0">
                  <c:v>GM</c:v>
                </c:pt>
                <c:pt idx="1">
                  <c:v>Toyota</c:v>
                </c:pt>
              </c:strCache>
            </c:strRef>
          </c:cat>
          <c:val>
            <c:numRef>
              <c:f>'Rysunek 3.5'!$G$2:$G$4</c:f>
              <c:numCache>
                <c:formatCode>General</c:formatCode>
                <c:ptCount val="2"/>
                <c:pt idx="0">
                  <c:v>11.448999999999998</c:v>
                </c:pt>
                <c:pt idx="1">
                  <c:v>13.032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AA-4F24-BB5C-B853DFA22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481280"/>
        <c:axId val="120482816"/>
      </c:barChart>
      <c:catAx>
        <c:axId val="120481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0482816"/>
        <c:crosses val="autoZero"/>
        <c:auto val="1"/>
        <c:lblAlgn val="ctr"/>
        <c:lblOffset val="100"/>
        <c:noMultiLvlLbl val="0"/>
      </c:catAx>
      <c:valAx>
        <c:axId val="120482816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481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[Rozdział 3_new.xlsx]Rysunek 3.8!PivotTable6</c:name>
    <c:fmtId val="2"/>
  </c:pivotSource>
  <c:chart>
    <c:autoTitleDeleted val="0"/>
    <c:pivotFmts>
      <c:pivotFmt>
        <c:idx val="0"/>
        <c:spPr>
          <a:noFill/>
          <a:ln w="19050" cmpd="sng">
            <a:solidFill>
              <a:schemeClr val="accent1"/>
            </a:solidFill>
          </a:ln>
        </c:spPr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spPr>
          <a:noFill/>
          <a:ln w="19050" cmpd="sng">
            <a:solidFill>
              <a:schemeClr val="accent1"/>
            </a:solidFill>
          </a:ln>
        </c:spPr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spPr>
          <a:noFill/>
          <a:ln w="19050" cmpd="sng">
            <a:solidFill>
              <a:schemeClr val="accent1"/>
            </a:solidFill>
          </a:ln>
        </c:spPr>
        <c:marker>
          <c:symbol val="none"/>
        </c:marker>
      </c:pivotFmt>
      <c:pivotFmt>
        <c:idx val="5"/>
        <c:spPr>
          <a:effectLst>
            <a:softEdge rad="0"/>
          </a:effectLst>
        </c:spPr>
        <c:marker>
          <c:symbol val="none"/>
        </c:marker>
      </c:pivotFmt>
      <c:pivotFmt>
        <c:idx val="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noFill/>
          <a:ln w="19050">
            <a:solidFill>
              <a:schemeClr val="accent1"/>
            </a:solidFill>
          </a:ln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'Rysunek 3.8'!$G$1</c:f>
              <c:strCache>
                <c:ptCount val="1"/>
                <c:pt idx="0">
                  <c:v>Liczba z Wartości</c:v>
                </c:pt>
              </c:strCache>
            </c:strRef>
          </c:tx>
          <c:spPr>
            <a:noFill/>
            <a:ln w="19050">
              <a:solidFill>
                <a:schemeClr val="accent1"/>
              </a:solidFill>
            </a:ln>
          </c:spPr>
          <c:invertIfNegative val="0"/>
          <c:cat>
            <c:strRef>
              <c:f>'Rysunek 3.8'!$E$2:$E$9</c:f>
              <c:strCache>
                <c:ptCount val="7"/>
                <c:pt idx="0">
                  <c:v>9-22</c:v>
                </c:pt>
                <c:pt idx="1">
                  <c:v>23-36</c:v>
                </c:pt>
                <c:pt idx="2">
                  <c:v>37-50</c:v>
                </c:pt>
                <c:pt idx="3">
                  <c:v>51-64</c:v>
                </c:pt>
                <c:pt idx="4">
                  <c:v>65-78</c:v>
                </c:pt>
                <c:pt idx="5">
                  <c:v>79-92</c:v>
                </c:pt>
                <c:pt idx="6">
                  <c:v>93-106</c:v>
                </c:pt>
              </c:strCache>
            </c:strRef>
          </c:cat>
          <c:val>
            <c:numRef>
              <c:f>'Rysunek 3.8'!$G$2:$G$9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E1-4FDF-98B2-344F46522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079104"/>
        <c:axId val="120080640"/>
      </c:barChart>
      <c:lineChart>
        <c:grouping val="standard"/>
        <c:varyColors val="0"/>
        <c:ser>
          <c:idx val="0"/>
          <c:order val="0"/>
          <c:tx>
            <c:strRef>
              <c:f>'Rysunek 3.8'!$F$1</c:f>
              <c:strCache>
                <c:ptCount val="1"/>
                <c:pt idx="0">
                  <c:v>Suma z Próby</c:v>
                </c:pt>
              </c:strCache>
            </c:strRef>
          </c:tx>
          <c:marker>
            <c:symbol val="none"/>
          </c:marker>
          <c:cat>
            <c:strRef>
              <c:f>'Rysunek 3.8'!$E$2:$E$9</c:f>
              <c:strCache>
                <c:ptCount val="7"/>
                <c:pt idx="0">
                  <c:v>9-22</c:v>
                </c:pt>
                <c:pt idx="1">
                  <c:v>23-36</c:v>
                </c:pt>
                <c:pt idx="2">
                  <c:v>37-50</c:v>
                </c:pt>
                <c:pt idx="3">
                  <c:v>51-64</c:v>
                </c:pt>
                <c:pt idx="4">
                  <c:v>65-78</c:v>
                </c:pt>
                <c:pt idx="5">
                  <c:v>79-92</c:v>
                </c:pt>
                <c:pt idx="6">
                  <c:v>93-106</c:v>
                </c:pt>
              </c:strCache>
            </c:strRef>
          </c:cat>
          <c:val>
            <c:numRef>
              <c:f>'Rysunek 3.8'!$F$2:$F$9</c:f>
              <c:numCache>
                <c:formatCode>General</c:formatCode>
                <c:ptCount val="7"/>
                <c:pt idx="0">
                  <c:v>4.4318484119380075E-3</c:v>
                </c:pt>
                <c:pt idx="1">
                  <c:v>3.2815465109265488E-2</c:v>
                </c:pt>
                <c:pt idx="2">
                  <c:v>0.44663740493042603</c:v>
                </c:pt>
                <c:pt idx="3">
                  <c:v>2.094252367004835</c:v>
                </c:pt>
                <c:pt idx="4">
                  <c:v>0.66873905884875362</c:v>
                </c:pt>
                <c:pt idx="5">
                  <c:v>6.6378126275270094E-2</c:v>
                </c:pt>
                <c:pt idx="6">
                  <c:v>1.0420934814422592E-2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9E1-4FDF-98B2-344F46522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88064"/>
        <c:axId val="120086528"/>
      </c:lineChart>
      <c:catAx>
        <c:axId val="120079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0080640"/>
        <c:crosses val="autoZero"/>
        <c:auto val="1"/>
        <c:lblAlgn val="ctr"/>
        <c:lblOffset val="100"/>
        <c:noMultiLvlLbl val="0"/>
      </c:catAx>
      <c:valAx>
        <c:axId val="12008064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120079104"/>
        <c:crosses val="autoZero"/>
        <c:crossBetween val="between"/>
      </c:valAx>
      <c:valAx>
        <c:axId val="1200865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20088064"/>
        <c:crosses val="max"/>
        <c:crossBetween val="between"/>
      </c:valAx>
      <c:catAx>
        <c:axId val="120088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0086528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1</xdr:row>
      <xdr:rowOff>28575</xdr:rowOff>
    </xdr:from>
    <xdr:to>
      <xdr:col>16</xdr:col>
      <xdr:colOff>114300</xdr:colOff>
      <xdr:row>15</xdr:row>
      <xdr:rowOff>104775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133350</xdr:rowOff>
    </xdr:from>
    <xdr:to>
      <xdr:col>11</xdr:col>
      <xdr:colOff>57150</xdr:colOff>
      <xdr:row>15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238126</xdr:colOff>
      <xdr:row>0</xdr:row>
      <xdr:rowOff>133349</xdr:rowOff>
    </xdr:from>
    <xdr:to>
      <xdr:col>13</xdr:col>
      <xdr:colOff>209550</xdr:colOff>
      <xdr:row>21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0.37604</cdr:x>
      <cdr:y>0.41319</cdr:y>
    </cdr:from>
    <cdr:to>
      <cdr:x>0.57604</cdr:x>
      <cdr:y>0.74653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19263" y="11334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0.37014</cdr:x>
      <cdr:y>0.47912</cdr:y>
    </cdr:from>
    <cdr:to>
      <cdr:x>0.50389</cdr:x>
      <cdr:y>0.57248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266949" y="1857376"/>
          <a:ext cx="8191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/>
            <a:t>34%</a:t>
          </a:r>
        </a:p>
      </cdr:txBody>
    </cdr:sp>
  </cdr:relSizeAnchor>
  <cdr:relSizeAnchor xmlns:cdr="http://schemas.openxmlformats.org/drawingml/2006/chartDrawing">
    <cdr:from>
      <cdr:x>0.52151</cdr:x>
      <cdr:y>0.47993</cdr:y>
    </cdr:from>
    <cdr:to>
      <cdr:x>0.65526</cdr:x>
      <cdr:y>0.5733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194050" y="1860550"/>
          <a:ext cx="8191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34%</a:t>
          </a:r>
        </a:p>
      </cdr:txBody>
    </cdr:sp>
  </cdr:relSizeAnchor>
  <cdr:relSizeAnchor xmlns:cdr="http://schemas.openxmlformats.org/drawingml/2006/chartDrawing">
    <cdr:from>
      <cdr:x>0.23484</cdr:x>
      <cdr:y>0.79361</cdr:y>
    </cdr:from>
    <cdr:to>
      <cdr:x>0.29082</cdr:x>
      <cdr:y>0.84275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438274" y="3076576"/>
          <a:ext cx="34290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0.23328</cdr:x>
      <cdr:y>0.76413</cdr:y>
    </cdr:from>
    <cdr:to>
      <cdr:x>0.38258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1428749" y="310515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0.26283</cdr:x>
      <cdr:y>0.78133</cdr:y>
    </cdr:from>
    <cdr:to>
      <cdr:x>0.3437</cdr:x>
      <cdr:y>0.87469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1609724" y="3028951"/>
          <a:ext cx="49530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14%</a:t>
          </a:r>
        </a:p>
      </cdr:txBody>
    </cdr:sp>
  </cdr:relSizeAnchor>
  <cdr:relSizeAnchor xmlns:cdr="http://schemas.openxmlformats.org/drawingml/2006/chartDrawing">
    <cdr:from>
      <cdr:x>0.71125</cdr:x>
      <cdr:y>0.77969</cdr:y>
    </cdr:from>
    <cdr:to>
      <cdr:x>0.79212</cdr:x>
      <cdr:y>0.87305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4356100" y="3022600"/>
          <a:ext cx="49530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14%</a:t>
          </a:r>
        </a:p>
      </cdr:txBody>
    </cdr:sp>
  </cdr:relSizeAnchor>
  <cdr:relSizeAnchor xmlns:cdr="http://schemas.openxmlformats.org/drawingml/2006/chartDrawing">
    <cdr:from>
      <cdr:x>0.06532</cdr:x>
      <cdr:y>0.65848</cdr:y>
    </cdr:from>
    <cdr:to>
      <cdr:x>0.19596</cdr:x>
      <cdr:y>0.74693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400049" y="2552701"/>
          <a:ext cx="8001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/>
            <a:t>2%</a:t>
          </a:r>
        </a:p>
        <a:p xmlns:a="http://schemas.openxmlformats.org/drawingml/2006/main">
          <a:pPr algn="ctr"/>
          <a:endParaRPr lang="en-US" sz="1100"/>
        </a:p>
      </cdr:txBody>
    </cdr:sp>
  </cdr:relSizeAnchor>
  <cdr:relSizeAnchor xmlns:cdr="http://schemas.openxmlformats.org/drawingml/2006/chartDrawing">
    <cdr:from>
      <cdr:x>0.83722</cdr:x>
      <cdr:y>0.65192</cdr:y>
    </cdr:from>
    <cdr:to>
      <cdr:x>0.96786</cdr:x>
      <cdr:y>0.74038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5127625" y="2527300"/>
          <a:ext cx="8001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2%</a:t>
          </a:r>
        </a:p>
        <a:p xmlns:a="http://schemas.openxmlformats.org/drawingml/2006/main">
          <a:pPr algn="ctr"/>
          <a:endParaRPr lang="en-US" sz="1100"/>
        </a:p>
      </cdr:txBody>
    </cdr:sp>
  </cdr:relSizeAnchor>
  <cdr:relSizeAnchor xmlns:cdr="http://schemas.openxmlformats.org/drawingml/2006/chartDrawing">
    <cdr:from>
      <cdr:x>0.14308</cdr:x>
      <cdr:y>0.74939</cdr:y>
    </cdr:from>
    <cdr:to>
      <cdr:x>0.18818</cdr:x>
      <cdr:y>0.86241</cdr:y>
    </cdr:to>
    <cdr:cxnSp macro="">
      <cdr:nvCxnSpPr>
        <cdr:cNvPr id="14" name="Straight Arrow Connector 13">
          <a:extLst xmlns:a="http://schemas.openxmlformats.org/drawingml/2006/main">
            <a:ext uri="{FF2B5EF4-FFF2-40B4-BE49-F238E27FC236}">
              <a16:creationId xmlns:a16="http://schemas.microsoft.com/office/drawing/2014/main" id="{9381C36C-A2EE-4C90-BE73-CCAF3E4C0909}"/>
            </a:ext>
          </a:extLst>
        </cdr:cNvPr>
        <cdr:cNvCxnSpPr/>
      </cdr:nvCxnSpPr>
      <cdr:spPr>
        <a:xfrm xmlns:a="http://schemas.openxmlformats.org/drawingml/2006/main">
          <a:off x="876299" y="2905126"/>
          <a:ext cx="276225" cy="43815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0.84603</cdr:x>
      <cdr:y>0.71826</cdr:y>
    </cdr:from>
    <cdr:to>
      <cdr:x>0.90721</cdr:x>
      <cdr:y>0.86241</cdr:y>
    </cdr:to>
    <cdr:cxnSp macro="">
      <cdr:nvCxnSpPr>
        <cdr:cNvPr id="16" name="Straight Arrow Connector 15">
          <a:extLst xmlns:a="http://schemas.openxmlformats.org/drawingml/2006/main">
            <a:ext uri="{FF2B5EF4-FFF2-40B4-BE49-F238E27FC236}">
              <a16:creationId xmlns:a16="http://schemas.microsoft.com/office/drawing/2014/main" id="{7D9661C1-A902-41EC-984A-A2DC54E0C7A9}"/>
            </a:ext>
          </a:extLst>
        </cdr:cNvPr>
        <cdr:cNvCxnSpPr/>
      </cdr:nvCxnSpPr>
      <cdr:spPr>
        <a:xfrm xmlns:a="http://schemas.openxmlformats.org/drawingml/2006/main" flipH="1">
          <a:off x="5181599" y="2784475"/>
          <a:ext cx="374651" cy="55880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466726</xdr:colOff>
      <xdr:row>0</xdr:row>
      <xdr:rowOff>9525</xdr:rowOff>
    </xdr:from>
    <xdr:to>
      <xdr:col>8</xdr:col>
      <xdr:colOff>504825</xdr:colOff>
      <xdr:row>14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</xdr:colOff>
      <xdr:row>1</xdr:row>
      <xdr:rowOff>180975</xdr:rowOff>
    </xdr:from>
    <xdr:to>
      <xdr:col>16</xdr:col>
      <xdr:colOff>366712</xdr:colOff>
      <xdr:row>16</xdr:row>
      <xdr:rowOff>66675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ja" refreshedDate="40770.451025115741" createdVersion="4" refreshedVersion="4" minRefreshableVersion="3" recordCount="20">
  <cacheSource type="worksheet">
    <worksheetSource ref="A1:C21" sheet="Rysunek 3.8"/>
  </cacheSource>
  <cacheFields count="3">
    <cacheField name="Wartości" numFmtId="0">
      <sharedItems containsSemiMixedTypes="0" containsString="0" containsNumber="1" containsInteger="1" minValue="9" maxValue="98" count="18">
        <n v="9"/>
        <n v="26"/>
        <n v="28"/>
        <n v="39"/>
        <n v="42"/>
        <n v="43"/>
        <n v="51"/>
        <n v="56"/>
        <n v="57"/>
        <n v="58"/>
        <n v="59"/>
        <n v="62"/>
        <n v="68"/>
        <n v="75"/>
        <n v="76"/>
        <n v="82"/>
        <n v="92"/>
        <n v="98"/>
      </sharedItems>
      <fieldGroup base="0">
        <rangePr startNum="9" endNum="98" groupInterval="14"/>
        <groupItems count="9">
          <s v="&lt;9"/>
          <s v="9-22"/>
          <s v="23-36"/>
          <s v="37-50"/>
          <s v="51-64"/>
          <s v="65-78"/>
          <s v="79-92"/>
          <s v="93-106"/>
          <s v="&gt;107"/>
        </groupItems>
      </fieldGroup>
    </cacheField>
    <cacheField name="Z" numFmtId="0">
      <sharedItems containsSemiMixedTypes="0" containsString="0" containsNumber="1" minValue="-3" maxValue="2.7"/>
    </cacheField>
    <cacheField name="Próby" numFmtId="0">
      <sharedItems containsSemiMixedTypes="0" containsString="0" containsNumber="1" minValue="4.4318484119380075E-3" maxValue="0.39894228040143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aja" refreshedDate="40770.631256597226" createdVersion="4" refreshedVersion="4" minRefreshableVersion="3" recordCount="20">
  <cacheSource type="worksheet">
    <worksheetSource ref="A1:B21" sheet="Rysunek 3.5"/>
  </cacheSource>
  <cacheFields count="2">
    <cacheField name="Marka" numFmtId="0">
      <sharedItems count="2">
        <s v="Toyota"/>
        <s v="GM"/>
      </sharedItems>
    </cacheField>
    <cacheField name="l/100 km" numFmtId="2">
      <sharedItems containsSemiMixedTypes="0" containsString="0" containsNumber="1" minValue="8.67" maxValue="14.6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  <n v="-3"/>
    <n v="4.4318484119380075E-3"/>
  </r>
  <r>
    <x v="1"/>
    <n v="-2.7"/>
    <n v="1.0420934814422592E-2"/>
  </r>
  <r>
    <x v="2"/>
    <n v="-2.4"/>
    <n v="2.2394530294842899E-2"/>
  </r>
  <r>
    <x v="3"/>
    <n v="-2.1"/>
    <n v="4.3983595980427191E-2"/>
  </r>
  <r>
    <x v="4"/>
    <n v="-1.8"/>
    <n v="7.8950158300894149E-2"/>
  </r>
  <r>
    <x v="4"/>
    <n v="-1.5"/>
    <n v="0.12951759566589174"/>
  </r>
  <r>
    <x v="5"/>
    <n v="-1.2"/>
    <n v="0.19418605498321295"/>
  </r>
  <r>
    <x v="6"/>
    <n v="-0.9"/>
    <n v="0.26608524989875482"/>
  </r>
  <r>
    <x v="7"/>
    <n v="-0.6"/>
    <n v="0.33322460289179967"/>
  </r>
  <r>
    <x v="8"/>
    <n v="-0.3"/>
    <n v="0.38138781546052414"/>
  </r>
  <r>
    <x v="9"/>
    <n v="0"/>
    <n v="0.3989422804014327"/>
  </r>
  <r>
    <x v="10"/>
    <n v="0.3"/>
    <n v="0.38138781546052414"/>
  </r>
  <r>
    <x v="11"/>
    <n v="0.6"/>
    <n v="0.33322460289179967"/>
  </r>
  <r>
    <x v="12"/>
    <n v="0.9"/>
    <n v="0.26608524989875482"/>
  </r>
  <r>
    <x v="12"/>
    <n v="1.2"/>
    <n v="0.19418605498321295"/>
  </r>
  <r>
    <x v="13"/>
    <n v="1.5"/>
    <n v="0.12951759566589174"/>
  </r>
  <r>
    <x v="14"/>
    <n v="1.8"/>
    <n v="7.8950158300894149E-2"/>
  </r>
  <r>
    <x v="15"/>
    <n v="2.1"/>
    <n v="4.3983595980427191E-2"/>
  </r>
  <r>
    <x v="16"/>
    <n v="2.4"/>
    <n v="2.2394530294842899E-2"/>
  </r>
  <r>
    <x v="17"/>
    <n v="2.7"/>
    <n v="1.0420934814422592E-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">
  <r>
    <x v="0"/>
    <n v="13.97"/>
  </r>
  <r>
    <x v="0"/>
    <n v="13.755000000000001"/>
  </r>
  <r>
    <x v="0"/>
    <n v="11.11"/>
  </r>
  <r>
    <x v="0"/>
    <n v="10.275"/>
  </r>
  <r>
    <x v="0"/>
    <n v="11.565"/>
  </r>
  <r>
    <x v="0"/>
    <n v="14.395"/>
  </r>
  <r>
    <x v="0"/>
    <n v="13.68"/>
  </r>
  <r>
    <x v="0"/>
    <n v="12.48"/>
  </r>
  <r>
    <x v="0"/>
    <n v="14.475"/>
  </r>
  <r>
    <x v="0"/>
    <n v="14.615"/>
  </r>
  <r>
    <x v="1"/>
    <n v="8.67"/>
  </r>
  <r>
    <x v="1"/>
    <n v="12.275"/>
  </r>
  <r>
    <x v="1"/>
    <n v="11.23"/>
  </r>
  <r>
    <x v="1"/>
    <n v="11.205"/>
  </r>
  <r>
    <x v="1"/>
    <n v="12.055"/>
  </r>
  <r>
    <x v="1"/>
    <n v="12.11"/>
  </r>
  <r>
    <x v="1"/>
    <n v="12.55"/>
  </r>
  <r>
    <x v="1"/>
    <n v="10.53"/>
  </r>
  <r>
    <x v="1"/>
    <n v="12.375"/>
  </r>
  <r>
    <x v="1"/>
    <n v="11.4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2">
  <location ref="F1:G4" firstHeaderRow="1" firstDataRow="1" firstDataCol="1"/>
  <pivotFields count="2">
    <pivotField axis="axisRow" showAll="0" defaultSubtotal="0">
      <items count="2">
        <item x="1"/>
        <item x="0"/>
      </items>
    </pivotField>
    <pivotField dataField="1" numFmtId="2" showAll="0" defaultSubtota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Średnia z l/100 km" fld="1" subtotal="average" baseField="0" baseItem="0"/>
  </dataFields>
  <chartFormats count="1">
    <chartFormat chart="1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6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3">
  <location ref="E1:G9" firstHeaderRow="0" firstDataRow="1" firstDataCol="1"/>
  <pivotFields count="3">
    <pivotField axis="axisRow" dataField="1" showAll="0" defaultSubtotal="0">
      <items count="9">
        <item x="0"/>
        <item x="1"/>
        <item x="2"/>
        <item x="3"/>
        <item x="4"/>
        <item x="5"/>
        <item x="6"/>
        <item x="7"/>
        <item x="8"/>
      </items>
    </pivotField>
    <pivotField showAll="0" defaultSubtotal="0"/>
    <pivotField dataField="1" showAll="0" defaultSubtotal="0"/>
  </pivotFields>
  <rowFields count="1">
    <field x="0"/>
  </rowFields>
  <rowItems count="8"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z Próby" fld="2" baseField="0" baseItem="0"/>
    <dataField name="Liczba z Wartości" fld="0" subtotal="count" baseField="0" baseItem="0"/>
  </dataFields>
  <chartFormats count="2"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workbookViewId="0"/>
  </sheetViews>
  <sheetFormatPr defaultRowHeight="15" x14ac:dyDescent="0.25"/>
  <cols>
    <col min="1" max="1" width="8.140625" bestFit="1" customWidth="1"/>
    <col min="2" max="2" width="10.42578125" bestFit="1" customWidth="1"/>
    <col min="4" max="4" width="7" bestFit="1" customWidth="1"/>
    <col min="5" max="5" width="6.7109375" customWidth="1"/>
    <col min="6" max="17" width="5" customWidth="1"/>
    <col min="18" max="18" width="11.28515625" bestFit="1" customWidth="1"/>
  </cols>
  <sheetData>
    <row r="1" spans="1:5" x14ac:dyDescent="0.25">
      <c r="A1" t="s">
        <v>9</v>
      </c>
      <c r="B1" t="s">
        <v>10</v>
      </c>
    </row>
    <row r="2" spans="1:5" x14ac:dyDescent="0.25">
      <c r="A2">
        <v>10</v>
      </c>
      <c r="B2">
        <v>1</v>
      </c>
      <c r="D2" s="4"/>
      <c r="E2" s="5"/>
    </row>
    <row r="3" spans="1:5" x14ac:dyDescent="0.25">
      <c r="A3">
        <v>11</v>
      </c>
      <c r="B3">
        <v>1</v>
      </c>
      <c r="D3" s="4"/>
      <c r="E3" s="5"/>
    </row>
    <row r="4" spans="1:5" x14ac:dyDescent="0.25">
      <c r="A4">
        <v>12</v>
      </c>
      <c r="B4">
        <v>1</v>
      </c>
      <c r="D4" s="4"/>
      <c r="E4" s="5"/>
    </row>
    <row r="5" spans="1:5" x14ac:dyDescent="0.25">
      <c r="A5">
        <v>14</v>
      </c>
      <c r="B5">
        <v>1</v>
      </c>
      <c r="D5" s="4"/>
      <c r="E5" s="5"/>
    </row>
    <row r="6" spans="1:5" x14ac:dyDescent="0.25">
      <c r="A6">
        <v>15</v>
      </c>
      <c r="B6">
        <v>1</v>
      </c>
      <c r="D6" s="4"/>
      <c r="E6" s="5"/>
    </row>
    <row r="7" spans="1:5" x14ac:dyDescent="0.25">
      <c r="A7">
        <v>18</v>
      </c>
      <c r="B7">
        <v>1</v>
      </c>
      <c r="D7" s="4"/>
      <c r="E7" s="5"/>
    </row>
    <row r="8" spans="1:5" x14ac:dyDescent="0.25">
      <c r="A8">
        <v>19</v>
      </c>
      <c r="B8">
        <v>1</v>
      </c>
      <c r="D8" s="4"/>
      <c r="E8" s="5"/>
    </row>
    <row r="9" spans="1:5" x14ac:dyDescent="0.25">
      <c r="A9">
        <v>22</v>
      </c>
      <c r="B9">
        <v>1</v>
      </c>
      <c r="D9" s="4"/>
      <c r="E9" s="5"/>
    </row>
    <row r="10" spans="1:5" x14ac:dyDescent="0.25">
      <c r="A10">
        <v>24</v>
      </c>
      <c r="B10">
        <v>1</v>
      </c>
      <c r="D10" s="4"/>
      <c r="E10" s="5"/>
    </row>
    <row r="11" spans="1:5" x14ac:dyDescent="0.25">
      <c r="A11">
        <v>26</v>
      </c>
      <c r="B11">
        <v>1</v>
      </c>
      <c r="D11" s="4"/>
      <c r="E11" s="5"/>
    </row>
    <row r="12" spans="1:5" x14ac:dyDescent="0.25">
      <c r="A12">
        <v>27</v>
      </c>
      <c r="B12">
        <v>1</v>
      </c>
      <c r="D12" s="4"/>
      <c r="E12" s="5"/>
    </row>
    <row r="13" spans="1:5" x14ac:dyDescent="0.25">
      <c r="A13">
        <v>28</v>
      </c>
      <c r="B13">
        <v>1</v>
      </c>
      <c r="D13" s="4"/>
      <c r="E13" s="5"/>
    </row>
    <row r="14" spans="1:5" x14ac:dyDescent="0.25">
      <c r="A14">
        <v>29</v>
      </c>
      <c r="B14">
        <v>1</v>
      </c>
      <c r="D14" s="4"/>
      <c r="E14" s="5"/>
    </row>
    <row r="15" spans="1:5" x14ac:dyDescent="0.25">
      <c r="A15">
        <v>32</v>
      </c>
      <c r="B15">
        <v>1</v>
      </c>
      <c r="D15" s="4"/>
      <c r="E15" s="5"/>
    </row>
    <row r="16" spans="1:5" x14ac:dyDescent="0.25">
      <c r="A16">
        <v>36</v>
      </c>
      <c r="B16">
        <v>1</v>
      </c>
      <c r="D16" s="4"/>
      <c r="E16" s="5"/>
    </row>
    <row r="17" spans="1:5" x14ac:dyDescent="0.25">
      <c r="A17">
        <v>41</v>
      </c>
      <c r="B17">
        <v>1</v>
      </c>
      <c r="D17" s="4"/>
      <c r="E17" s="5"/>
    </row>
    <row r="18" spans="1:5" x14ac:dyDescent="0.25">
      <c r="A18">
        <v>42</v>
      </c>
      <c r="B18">
        <v>2</v>
      </c>
      <c r="D18" s="6" t="s">
        <v>11</v>
      </c>
      <c r="E18" s="5">
        <f>MAX(A2:A20)-MIN(A2:A20)</f>
        <v>34</v>
      </c>
    </row>
    <row r="19" spans="1:5" x14ac:dyDescent="0.25">
      <c r="A19">
        <v>43</v>
      </c>
      <c r="B19">
        <v>1</v>
      </c>
      <c r="D19" s="4"/>
      <c r="E19" s="5"/>
    </row>
    <row r="20" spans="1:5" x14ac:dyDescent="0.25">
      <c r="A20">
        <v>44</v>
      </c>
      <c r="B20">
        <v>1</v>
      </c>
      <c r="D20" s="4"/>
      <c r="E20" s="5"/>
    </row>
    <row r="21" spans="1:5" x14ac:dyDescent="0.25">
      <c r="D21" s="4"/>
      <c r="E21" s="5"/>
    </row>
    <row r="22" spans="1:5" x14ac:dyDescent="0.25">
      <c r="D22" s="4"/>
      <c r="E22" s="5"/>
    </row>
    <row r="23" spans="1:5" x14ac:dyDescent="0.25">
      <c r="D23" s="4"/>
      <c r="E23" s="5"/>
    </row>
    <row r="24" spans="1:5" x14ac:dyDescent="0.25">
      <c r="D24" s="4"/>
      <c r="E24" s="5"/>
    </row>
    <row r="25" spans="1:5" x14ac:dyDescent="0.25">
      <c r="D25" s="4"/>
      <c r="E25" s="5"/>
    </row>
    <row r="26" spans="1:5" x14ac:dyDescent="0.25">
      <c r="D26" s="4"/>
      <c r="E26" s="5"/>
    </row>
    <row r="27" spans="1:5" x14ac:dyDescent="0.25">
      <c r="D27" s="4"/>
      <c r="E27" s="5"/>
    </row>
    <row r="28" spans="1:5" x14ac:dyDescent="0.25">
      <c r="D28" s="4"/>
      <c r="E28" s="5"/>
    </row>
    <row r="29" spans="1:5" x14ac:dyDescent="0.25">
      <c r="D29" s="4"/>
      <c r="E29" s="5"/>
    </row>
    <row r="30" spans="1:5" x14ac:dyDescent="0.25">
      <c r="D30" s="4"/>
      <c r="E30" s="5"/>
    </row>
    <row r="31" spans="1:5" x14ac:dyDescent="0.25">
      <c r="D31" s="4"/>
      <c r="E31" s="5"/>
    </row>
    <row r="32" spans="1:5" x14ac:dyDescent="0.25">
      <c r="D32" s="4"/>
      <c r="E32" s="5"/>
    </row>
    <row r="33" spans="4:5" x14ac:dyDescent="0.25">
      <c r="D33" s="4"/>
      <c r="E33" s="5"/>
    </row>
    <row r="34" spans="4:5" x14ac:dyDescent="0.25">
      <c r="D34" s="4"/>
      <c r="E34" s="5"/>
    </row>
    <row r="35" spans="4:5" x14ac:dyDescent="0.25">
      <c r="D35" s="4"/>
      <c r="E35" s="5"/>
    </row>
    <row r="36" spans="4:5" x14ac:dyDescent="0.25">
      <c r="D36" s="4"/>
      <c r="E36" s="5"/>
    </row>
    <row r="37" spans="4:5" x14ac:dyDescent="0.25">
      <c r="D37" s="4"/>
      <c r="E37" s="5"/>
    </row>
    <row r="38" spans="4:5" x14ac:dyDescent="0.25">
      <c r="D38" s="4"/>
      <c r="E38" s="5"/>
    </row>
    <row r="39" spans="4:5" x14ac:dyDescent="0.25">
      <c r="D39" s="4"/>
      <c r="E39" s="5"/>
    </row>
    <row r="40" spans="4:5" x14ac:dyDescent="0.25">
      <c r="D40" s="4"/>
      <c r="E40" s="5"/>
    </row>
    <row r="41" spans="4:5" x14ac:dyDescent="0.25">
      <c r="D41" s="4"/>
      <c r="E41" s="5"/>
    </row>
    <row r="42" spans="4:5" x14ac:dyDescent="0.25">
      <c r="D42" s="4"/>
      <c r="E42" s="5"/>
    </row>
    <row r="43" spans="4:5" x14ac:dyDescent="0.25">
      <c r="D43" s="4"/>
      <c r="E43" s="5"/>
    </row>
    <row r="44" spans="4:5" x14ac:dyDescent="0.25">
      <c r="D44" s="4"/>
      <c r="E44" s="5"/>
    </row>
    <row r="45" spans="4:5" x14ac:dyDescent="0.25">
      <c r="D45" s="4"/>
      <c r="E45" s="5"/>
    </row>
    <row r="46" spans="4:5" x14ac:dyDescent="0.25">
      <c r="D46" s="4"/>
      <c r="E46" s="5"/>
    </row>
    <row r="47" spans="4:5" x14ac:dyDescent="0.25">
      <c r="D47" s="4"/>
      <c r="E47" s="5"/>
    </row>
    <row r="48" spans="4:5" x14ac:dyDescent="0.25">
      <c r="D48" s="4"/>
      <c r="E48" s="5"/>
    </row>
    <row r="49" spans="4:5" x14ac:dyDescent="0.25">
      <c r="D49" s="4"/>
      <c r="E49" s="5"/>
    </row>
    <row r="50" spans="4:5" x14ac:dyDescent="0.25">
      <c r="D50" s="4"/>
      <c r="E50" s="5"/>
    </row>
    <row r="51" spans="4:5" x14ac:dyDescent="0.25">
      <c r="D51" s="4"/>
      <c r="E51" s="5"/>
    </row>
    <row r="52" spans="4:5" x14ac:dyDescent="0.25">
      <c r="D52" s="4"/>
      <c r="E52" s="5"/>
    </row>
    <row r="53" spans="4:5" x14ac:dyDescent="0.25">
      <c r="D53" s="4"/>
      <c r="E53" s="5"/>
    </row>
    <row r="54" spans="4:5" x14ac:dyDescent="0.25">
      <c r="D54" s="4"/>
      <c r="E54" s="5"/>
    </row>
    <row r="55" spans="4:5" x14ac:dyDescent="0.25">
      <c r="D55" s="4"/>
      <c r="E55" s="5"/>
    </row>
    <row r="56" spans="4:5" x14ac:dyDescent="0.25">
      <c r="D56" s="4"/>
      <c r="E56" s="5"/>
    </row>
    <row r="57" spans="4:5" x14ac:dyDescent="0.25">
      <c r="D57" s="4"/>
      <c r="E57" s="5"/>
    </row>
    <row r="58" spans="4:5" x14ac:dyDescent="0.25">
      <c r="D58" s="4"/>
      <c r="E58" s="5"/>
    </row>
    <row r="59" spans="4:5" x14ac:dyDescent="0.25">
      <c r="D59" s="4"/>
      <c r="E59" s="5"/>
    </row>
    <row r="60" spans="4:5" x14ac:dyDescent="0.25">
      <c r="D60" s="4"/>
      <c r="E60" s="5"/>
    </row>
    <row r="61" spans="4:5" x14ac:dyDescent="0.25">
      <c r="D61" s="4"/>
      <c r="E61" s="5"/>
    </row>
  </sheetData>
  <sortState ref="A2:A21">
    <sortCondition ref="A2:A21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20"/>
  <sheetViews>
    <sheetView workbookViewId="0">
      <selection activeCell="E18" sqref="E18"/>
    </sheetView>
  </sheetViews>
  <sheetFormatPr defaultRowHeight="15" x14ac:dyDescent="0.25"/>
  <cols>
    <col min="1" max="1" width="8.140625" bestFit="1" customWidth="1"/>
    <col min="2" max="2" width="10.42578125" bestFit="1" customWidth="1"/>
  </cols>
  <sheetData>
    <row r="1" spans="1:5" x14ac:dyDescent="0.25">
      <c r="A1" t="s">
        <v>9</v>
      </c>
      <c r="B1" t="s">
        <v>10</v>
      </c>
    </row>
    <row r="2" spans="1:5" x14ac:dyDescent="0.25">
      <c r="A2">
        <v>10</v>
      </c>
      <c r="B2">
        <v>1</v>
      </c>
      <c r="D2" s="4"/>
      <c r="E2" s="5"/>
    </row>
    <row r="3" spans="1:5" x14ac:dyDescent="0.25">
      <c r="A3">
        <v>11</v>
      </c>
      <c r="B3">
        <v>1</v>
      </c>
      <c r="D3" s="4"/>
      <c r="E3" s="5"/>
    </row>
    <row r="4" spans="1:5" x14ac:dyDescent="0.25">
      <c r="A4">
        <v>12</v>
      </c>
      <c r="B4">
        <v>1</v>
      </c>
      <c r="D4" s="4"/>
      <c r="E4" s="5"/>
    </row>
    <row r="5" spans="1:5" x14ac:dyDescent="0.25">
      <c r="A5">
        <v>14</v>
      </c>
      <c r="B5">
        <v>1</v>
      </c>
      <c r="D5" s="4"/>
      <c r="E5" s="5"/>
    </row>
    <row r="6" spans="1:5" x14ac:dyDescent="0.25">
      <c r="A6">
        <v>15</v>
      </c>
      <c r="B6">
        <v>1</v>
      </c>
      <c r="D6" s="4"/>
      <c r="E6" s="5"/>
    </row>
    <row r="7" spans="1:5" x14ac:dyDescent="0.25">
      <c r="A7">
        <v>18</v>
      </c>
      <c r="B7">
        <v>1</v>
      </c>
      <c r="D7" s="4"/>
      <c r="E7" s="5"/>
    </row>
    <row r="8" spans="1:5" x14ac:dyDescent="0.25">
      <c r="A8">
        <v>19</v>
      </c>
      <c r="B8">
        <v>1</v>
      </c>
      <c r="D8" s="4"/>
      <c r="E8" s="5"/>
    </row>
    <row r="9" spans="1:5" x14ac:dyDescent="0.25">
      <c r="A9">
        <v>22</v>
      </c>
      <c r="B9">
        <v>1</v>
      </c>
      <c r="D9" s="4"/>
      <c r="E9" s="5"/>
    </row>
    <row r="10" spans="1:5" x14ac:dyDescent="0.25">
      <c r="A10">
        <v>24</v>
      </c>
      <c r="B10">
        <v>1</v>
      </c>
      <c r="D10" s="4"/>
      <c r="E10" s="5"/>
    </row>
    <row r="11" spans="1:5" x14ac:dyDescent="0.25">
      <c r="A11">
        <v>26</v>
      </c>
      <c r="B11">
        <v>1</v>
      </c>
      <c r="D11" s="4"/>
      <c r="E11" s="5"/>
    </row>
    <row r="12" spans="1:5" x14ac:dyDescent="0.25">
      <c r="A12">
        <v>27</v>
      </c>
      <c r="B12">
        <v>1</v>
      </c>
      <c r="D12" s="4"/>
      <c r="E12" s="5"/>
    </row>
    <row r="13" spans="1:5" x14ac:dyDescent="0.25">
      <c r="A13">
        <v>28</v>
      </c>
      <c r="B13">
        <v>1</v>
      </c>
      <c r="D13" s="4"/>
      <c r="E13" s="5"/>
    </row>
    <row r="14" spans="1:5" x14ac:dyDescent="0.25">
      <c r="A14">
        <v>29</v>
      </c>
      <c r="B14">
        <v>1</v>
      </c>
      <c r="D14" s="4"/>
      <c r="E14" s="5"/>
    </row>
    <row r="15" spans="1:5" x14ac:dyDescent="0.25">
      <c r="A15">
        <v>32</v>
      </c>
      <c r="B15">
        <v>1</v>
      </c>
      <c r="D15" s="4"/>
      <c r="E15" s="5"/>
    </row>
    <row r="16" spans="1:5" x14ac:dyDescent="0.25">
      <c r="A16">
        <v>36</v>
      </c>
      <c r="B16">
        <v>1</v>
      </c>
      <c r="D16" s="4"/>
      <c r="E16" s="5"/>
    </row>
    <row r="17" spans="1:5" x14ac:dyDescent="0.25">
      <c r="A17">
        <v>41</v>
      </c>
      <c r="B17">
        <v>1</v>
      </c>
      <c r="D17" s="4"/>
      <c r="E17" s="5"/>
    </row>
    <row r="18" spans="1:5" x14ac:dyDescent="0.25">
      <c r="A18">
        <v>42</v>
      </c>
      <c r="B18">
        <v>2</v>
      </c>
      <c r="D18" s="6" t="s">
        <v>12</v>
      </c>
      <c r="E18" s="5">
        <f>MAX(A2:A20)-MIN(A2:A20)</f>
        <v>100</v>
      </c>
    </row>
    <row r="19" spans="1:5" x14ac:dyDescent="0.25">
      <c r="A19">
        <v>43</v>
      </c>
      <c r="B19">
        <v>1</v>
      </c>
      <c r="D19" s="4"/>
      <c r="E19" s="5"/>
    </row>
    <row r="20" spans="1:5" x14ac:dyDescent="0.25">
      <c r="A20">
        <v>110</v>
      </c>
      <c r="B20">
        <v>1</v>
      </c>
      <c r="D20" s="4"/>
      <c r="E20" s="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24"/>
  <sheetViews>
    <sheetView workbookViewId="0">
      <selection activeCell="L33" sqref="L33"/>
    </sheetView>
  </sheetViews>
  <sheetFormatPr defaultRowHeight="15" x14ac:dyDescent="0.25"/>
  <cols>
    <col min="1" max="1" width="23.5703125" bestFit="1" customWidth="1"/>
  </cols>
  <sheetData>
    <row r="1" spans="2:6" x14ac:dyDescent="0.25">
      <c r="B1">
        <v>110</v>
      </c>
      <c r="C1">
        <v>71</v>
      </c>
      <c r="D1">
        <v>84</v>
      </c>
      <c r="E1">
        <v>99</v>
      </c>
      <c r="F1">
        <v>72</v>
      </c>
    </row>
    <row r="2" spans="2:6" x14ac:dyDescent="0.25">
      <c r="B2">
        <v>83</v>
      </c>
      <c r="C2">
        <v>85</v>
      </c>
      <c r="D2">
        <v>67</v>
      </c>
      <c r="E2">
        <v>70</v>
      </c>
      <c r="F2">
        <v>128</v>
      </c>
    </row>
    <row r="3" spans="2:6" x14ac:dyDescent="0.25">
      <c r="C3">
        <v>94</v>
      </c>
      <c r="D3">
        <v>89</v>
      </c>
      <c r="E3">
        <v>89</v>
      </c>
      <c r="F3">
        <v>97</v>
      </c>
    </row>
    <row r="4" spans="2:6" x14ac:dyDescent="0.25">
      <c r="C4">
        <v>116</v>
      </c>
      <c r="D4">
        <v>79</v>
      </c>
      <c r="E4">
        <v>104</v>
      </c>
      <c r="F4">
        <v>104</v>
      </c>
    </row>
    <row r="5" spans="2:6" x14ac:dyDescent="0.25">
      <c r="C5">
        <v>98</v>
      </c>
      <c r="D5">
        <v>108</v>
      </c>
      <c r="E5">
        <v>100</v>
      </c>
      <c r="F5">
        <v>102</v>
      </c>
    </row>
    <row r="6" spans="2:6" x14ac:dyDescent="0.25">
      <c r="D6">
        <v>109</v>
      </c>
      <c r="E6">
        <v>124</v>
      </c>
      <c r="F6">
        <v>118</v>
      </c>
    </row>
    <row r="7" spans="2:6" x14ac:dyDescent="0.25">
      <c r="D7">
        <v>85</v>
      </c>
      <c r="E7">
        <v>75</v>
      </c>
      <c r="F7">
        <v>88</v>
      </c>
    </row>
    <row r="8" spans="2:6" x14ac:dyDescent="0.25">
      <c r="D8">
        <v>81</v>
      </c>
      <c r="E8">
        <v>75</v>
      </c>
      <c r="F8">
        <v>130</v>
      </c>
    </row>
    <row r="9" spans="2:6" x14ac:dyDescent="0.25">
      <c r="D9">
        <v>112</v>
      </c>
      <c r="E9">
        <v>102</v>
      </c>
      <c r="F9">
        <v>105</v>
      </c>
    </row>
    <row r="10" spans="2:6" x14ac:dyDescent="0.25">
      <c r="D10">
        <v>119</v>
      </c>
      <c r="E10">
        <v>109</v>
      </c>
      <c r="F10">
        <v>122</v>
      </c>
    </row>
    <row r="11" spans="2:6" x14ac:dyDescent="0.25">
      <c r="E11">
        <v>88</v>
      </c>
      <c r="F11">
        <v>110</v>
      </c>
    </row>
    <row r="12" spans="2:6" x14ac:dyDescent="0.25">
      <c r="E12">
        <v>111</v>
      </c>
      <c r="F12">
        <v>80</v>
      </c>
    </row>
    <row r="13" spans="2:6" x14ac:dyDescent="0.25">
      <c r="E13">
        <v>82</v>
      </c>
      <c r="F13">
        <v>96</v>
      </c>
    </row>
    <row r="14" spans="2:6" x14ac:dyDescent="0.25">
      <c r="E14">
        <v>114</v>
      </c>
      <c r="F14">
        <v>109</v>
      </c>
    </row>
    <row r="15" spans="2:6" x14ac:dyDescent="0.25">
      <c r="E15">
        <v>112</v>
      </c>
      <c r="F15">
        <v>98</v>
      </c>
    </row>
    <row r="16" spans="2:6" x14ac:dyDescent="0.25">
      <c r="F16">
        <v>87</v>
      </c>
    </row>
    <row r="17" spans="1:6" x14ac:dyDescent="0.25">
      <c r="F17">
        <v>118</v>
      </c>
    </row>
    <row r="18" spans="1:6" x14ac:dyDescent="0.25">
      <c r="F18">
        <v>99</v>
      </c>
    </row>
    <row r="19" spans="1:6" x14ac:dyDescent="0.25">
      <c r="F19">
        <v>99</v>
      </c>
    </row>
    <row r="20" spans="1:6" x14ac:dyDescent="0.25">
      <c r="F20">
        <v>84</v>
      </c>
    </row>
    <row r="22" spans="1:6" x14ac:dyDescent="0.25">
      <c r="A22" t="s">
        <v>14</v>
      </c>
      <c r="B22" s="2">
        <f>AVERAGE(B1:B15)</f>
        <v>96.5</v>
      </c>
      <c r="C22" s="2">
        <f>AVERAGE(C1:C15)</f>
        <v>92.8</v>
      </c>
      <c r="D22" s="2">
        <f>AVERAGE(D1:D15)</f>
        <v>93.3</v>
      </c>
      <c r="E22" s="2">
        <f>AVERAGE(E1:E15)</f>
        <v>96.933333333333337</v>
      </c>
      <c r="F22" s="2">
        <f>AVERAGE(F1:F20)</f>
        <v>102.3</v>
      </c>
    </row>
    <row r="23" spans="1:6" x14ac:dyDescent="0.25">
      <c r="A23" t="s">
        <v>13</v>
      </c>
      <c r="B23" s="2">
        <f>STDEV(B1:B2)</f>
        <v>19.091883092036785</v>
      </c>
      <c r="C23" s="2">
        <f>STDEV(C1:C5)</f>
        <v>16.604216332004373</v>
      </c>
      <c r="D23" s="2">
        <f>STDEV(D1:D10)</f>
        <v>17.3015734673019</v>
      </c>
      <c r="E23" s="2">
        <f>STDEV(E1:E20)</f>
        <v>16.337803081314469</v>
      </c>
      <c r="F23" s="2">
        <f>STDEV(F1:F20)</f>
        <v>15.761712437021844</v>
      </c>
    </row>
    <row r="24" spans="1:6" x14ac:dyDescent="0.25">
      <c r="A24" t="s">
        <v>11</v>
      </c>
      <c r="B24">
        <f>MAX(B1:B20)-MIN(B1:B20)</f>
        <v>27</v>
      </c>
      <c r="C24">
        <f>MAX(C1:C20)-MIN(C1:C20)</f>
        <v>45</v>
      </c>
      <c r="D24">
        <f>MAX(D1:D20)-MIN(D1:D20)</f>
        <v>52</v>
      </c>
      <c r="E24">
        <f>MAX(E1:E20)-MIN(E1:E20)</f>
        <v>54</v>
      </c>
      <c r="F24">
        <f>MAX(F1:F20)-MIN(F1:F20)</f>
        <v>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61"/>
  <sheetViews>
    <sheetView workbookViewId="0">
      <selection activeCell="H23" sqref="H23"/>
    </sheetView>
  </sheetViews>
  <sheetFormatPr defaultRowHeight="15" x14ac:dyDescent="0.25"/>
  <cols>
    <col min="3" max="3" width="13.140625" bestFit="1" customWidth="1"/>
    <col min="4" max="4" width="10" customWidth="1"/>
  </cols>
  <sheetData>
    <row r="1" spans="1:3" x14ac:dyDescent="0.25">
      <c r="A1">
        <v>-3</v>
      </c>
      <c r="B1">
        <f>_xlfn.NORM.S.DIST(A1,FALSE)</f>
        <v>4.4318484119380075E-3</v>
      </c>
    </row>
    <row r="2" spans="1:3" x14ac:dyDescent="0.25">
      <c r="A2">
        <v>-2.9</v>
      </c>
      <c r="B2">
        <f>_xlfn.NORM.S.DIST(A2,FALSE)</f>
        <v>5.9525324197758538E-3</v>
      </c>
    </row>
    <row r="3" spans="1:3" x14ac:dyDescent="0.25">
      <c r="A3">
        <v>-2.8</v>
      </c>
      <c r="B3">
        <f>_xlfn.NORM.S.DIST(A3,FALSE)</f>
        <v>7.9154515829799686E-3</v>
      </c>
    </row>
    <row r="4" spans="1:3" x14ac:dyDescent="0.25">
      <c r="A4">
        <v>-2.7</v>
      </c>
      <c r="B4">
        <f t="shared" ref="B4:B20" si="0">_xlfn.NORM.S.DIST(A4,FALSE)</f>
        <v>1.0420934814422592E-2</v>
      </c>
    </row>
    <row r="5" spans="1:3" x14ac:dyDescent="0.25">
      <c r="A5">
        <v>-2.6</v>
      </c>
      <c r="B5">
        <f t="shared" si="0"/>
        <v>1.3582969233685613E-2</v>
      </c>
    </row>
    <row r="6" spans="1:3" x14ac:dyDescent="0.25">
      <c r="A6">
        <v>-2.5</v>
      </c>
      <c r="B6">
        <f t="shared" si="0"/>
        <v>1.752830049356854E-2</v>
      </c>
    </row>
    <row r="7" spans="1:3" x14ac:dyDescent="0.25">
      <c r="A7">
        <v>-2.4</v>
      </c>
      <c r="B7">
        <f t="shared" si="0"/>
        <v>2.2394530294842899E-2</v>
      </c>
    </row>
    <row r="8" spans="1:3" x14ac:dyDescent="0.25">
      <c r="A8">
        <v>-2.2999999999999998</v>
      </c>
      <c r="B8">
        <f t="shared" si="0"/>
        <v>2.8327037741601186E-2</v>
      </c>
    </row>
    <row r="9" spans="1:3" x14ac:dyDescent="0.25">
      <c r="A9">
        <v>-2.2000000000000002</v>
      </c>
      <c r="B9">
        <f t="shared" si="0"/>
        <v>3.5474592846231424E-2</v>
      </c>
    </row>
    <row r="10" spans="1:3" x14ac:dyDescent="0.25">
      <c r="A10">
        <v>-2.1</v>
      </c>
      <c r="B10">
        <f t="shared" si="0"/>
        <v>4.3983595980427191E-2</v>
      </c>
    </row>
    <row r="11" spans="1:3" x14ac:dyDescent="0.25">
      <c r="A11">
        <v>-2</v>
      </c>
      <c r="B11">
        <f t="shared" si="0"/>
        <v>5.3990966513188063E-2</v>
      </c>
      <c r="C11">
        <f>B11</f>
        <v>5.3990966513188063E-2</v>
      </c>
    </row>
    <row r="12" spans="1:3" x14ac:dyDescent="0.25">
      <c r="A12">
        <v>-1.9</v>
      </c>
      <c r="B12">
        <f t="shared" si="0"/>
        <v>6.5615814774676595E-2</v>
      </c>
    </row>
    <row r="13" spans="1:3" x14ac:dyDescent="0.25">
      <c r="A13">
        <v>-1.8</v>
      </c>
      <c r="B13">
        <f t="shared" si="0"/>
        <v>7.8950158300894149E-2</v>
      </c>
    </row>
    <row r="14" spans="1:3" x14ac:dyDescent="0.25">
      <c r="A14">
        <v>-1.7</v>
      </c>
      <c r="B14">
        <f t="shared" si="0"/>
        <v>9.4049077376886947E-2</v>
      </c>
    </row>
    <row r="15" spans="1:3" x14ac:dyDescent="0.25">
      <c r="A15">
        <v>-1.6</v>
      </c>
      <c r="B15">
        <f t="shared" si="0"/>
        <v>0.11092083467945554</v>
      </c>
    </row>
    <row r="16" spans="1:3" x14ac:dyDescent="0.25">
      <c r="A16">
        <v>-1.5</v>
      </c>
      <c r="B16">
        <f t="shared" si="0"/>
        <v>0.12951759566589174</v>
      </c>
    </row>
    <row r="17" spans="1:3" x14ac:dyDescent="0.25">
      <c r="A17">
        <v>-1.4</v>
      </c>
      <c r="B17">
        <f t="shared" si="0"/>
        <v>0.14972746563574488</v>
      </c>
    </row>
    <row r="18" spans="1:3" x14ac:dyDescent="0.25">
      <c r="A18">
        <v>-1.3</v>
      </c>
      <c r="B18">
        <f t="shared" si="0"/>
        <v>0.17136859204780736</v>
      </c>
    </row>
    <row r="19" spans="1:3" x14ac:dyDescent="0.25">
      <c r="A19">
        <v>-1.2</v>
      </c>
      <c r="B19">
        <f t="shared" si="0"/>
        <v>0.19418605498321295</v>
      </c>
    </row>
    <row r="20" spans="1:3" x14ac:dyDescent="0.25">
      <c r="A20">
        <v>-1.1000000000000001</v>
      </c>
      <c r="B20">
        <f t="shared" si="0"/>
        <v>0.21785217703255053</v>
      </c>
    </row>
    <row r="21" spans="1:3" x14ac:dyDescent="0.25">
      <c r="A21">
        <v>-1</v>
      </c>
      <c r="B21">
        <f t="shared" ref="B21:B61" si="1">_xlfn.NORM.S.DIST(A21,FALSE)</f>
        <v>0.24197072451914337</v>
      </c>
      <c r="C21">
        <f>B21</f>
        <v>0.24197072451914337</v>
      </c>
    </row>
    <row r="22" spans="1:3" x14ac:dyDescent="0.25">
      <c r="A22">
        <v>-0.9</v>
      </c>
      <c r="B22">
        <f t="shared" si="1"/>
        <v>0.26608524989875482</v>
      </c>
    </row>
    <row r="23" spans="1:3" x14ac:dyDescent="0.25">
      <c r="A23">
        <v>-0.8</v>
      </c>
      <c r="B23">
        <f t="shared" si="1"/>
        <v>0.28969155276148273</v>
      </c>
    </row>
    <row r="24" spans="1:3" x14ac:dyDescent="0.25">
      <c r="A24">
        <v>-0.7</v>
      </c>
      <c r="B24">
        <f t="shared" si="1"/>
        <v>0.31225393336676127</v>
      </c>
    </row>
    <row r="25" spans="1:3" x14ac:dyDescent="0.25">
      <c r="A25">
        <v>-0.6</v>
      </c>
      <c r="B25">
        <f t="shared" si="1"/>
        <v>0.33322460289179967</v>
      </c>
    </row>
    <row r="26" spans="1:3" x14ac:dyDescent="0.25">
      <c r="A26">
        <v>-0.5</v>
      </c>
      <c r="B26">
        <f t="shared" si="1"/>
        <v>0.35206532676429952</v>
      </c>
    </row>
    <row r="27" spans="1:3" x14ac:dyDescent="0.25">
      <c r="A27">
        <v>-0.4</v>
      </c>
      <c r="B27">
        <f t="shared" si="1"/>
        <v>0.36827014030332333</v>
      </c>
    </row>
    <row r="28" spans="1:3" x14ac:dyDescent="0.25">
      <c r="A28">
        <v>-0.3</v>
      </c>
      <c r="B28">
        <f t="shared" si="1"/>
        <v>0.38138781546052414</v>
      </c>
    </row>
    <row r="29" spans="1:3" x14ac:dyDescent="0.25">
      <c r="A29">
        <v>-0.2</v>
      </c>
      <c r="B29">
        <f t="shared" si="1"/>
        <v>0.39104269397545588</v>
      </c>
    </row>
    <row r="30" spans="1:3" x14ac:dyDescent="0.25">
      <c r="A30">
        <v>-0.1</v>
      </c>
      <c r="B30">
        <f t="shared" si="1"/>
        <v>0.39695254747701181</v>
      </c>
    </row>
    <row r="31" spans="1:3" x14ac:dyDescent="0.25">
      <c r="A31">
        <v>0</v>
      </c>
      <c r="B31">
        <f t="shared" si="1"/>
        <v>0.3989422804014327</v>
      </c>
      <c r="C31">
        <f>B31</f>
        <v>0.3989422804014327</v>
      </c>
    </row>
    <row r="32" spans="1:3" x14ac:dyDescent="0.25">
      <c r="A32">
        <v>0.1</v>
      </c>
      <c r="B32">
        <f t="shared" si="1"/>
        <v>0.39695254747701181</v>
      </c>
    </row>
    <row r="33" spans="1:3" x14ac:dyDescent="0.25">
      <c r="A33">
        <v>0.2</v>
      </c>
      <c r="B33">
        <f t="shared" si="1"/>
        <v>0.39104269397545588</v>
      </c>
    </row>
    <row r="34" spans="1:3" x14ac:dyDescent="0.25">
      <c r="A34">
        <v>0.3</v>
      </c>
      <c r="B34">
        <f t="shared" si="1"/>
        <v>0.38138781546052414</v>
      </c>
    </row>
    <row r="35" spans="1:3" x14ac:dyDescent="0.25">
      <c r="A35">
        <v>0.4</v>
      </c>
      <c r="B35">
        <f t="shared" si="1"/>
        <v>0.36827014030332333</v>
      </c>
    </row>
    <row r="36" spans="1:3" x14ac:dyDescent="0.25">
      <c r="A36">
        <v>0.5</v>
      </c>
      <c r="B36">
        <f t="shared" si="1"/>
        <v>0.35206532676429952</v>
      </c>
    </row>
    <row r="37" spans="1:3" x14ac:dyDescent="0.25">
      <c r="A37">
        <v>0.6</v>
      </c>
      <c r="B37">
        <f t="shared" si="1"/>
        <v>0.33322460289179967</v>
      </c>
    </row>
    <row r="38" spans="1:3" x14ac:dyDescent="0.25">
      <c r="A38">
        <v>0.7</v>
      </c>
      <c r="B38">
        <f t="shared" si="1"/>
        <v>0.31225393336676127</v>
      </c>
    </row>
    <row r="39" spans="1:3" x14ac:dyDescent="0.25">
      <c r="A39">
        <v>0.8</v>
      </c>
      <c r="B39">
        <f t="shared" si="1"/>
        <v>0.28969155276148273</v>
      </c>
    </row>
    <row r="40" spans="1:3" x14ac:dyDescent="0.25">
      <c r="A40">
        <v>0.9</v>
      </c>
      <c r="B40">
        <f t="shared" si="1"/>
        <v>0.26608524989875482</v>
      </c>
    </row>
    <row r="41" spans="1:3" x14ac:dyDescent="0.25">
      <c r="A41">
        <v>1</v>
      </c>
      <c r="B41">
        <f t="shared" si="1"/>
        <v>0.24197072451914337</v>
      </c>
      <c r="C41">
        <f>B41</f>
        <v>0.24197072451914337</v>
      </c>
    </row>
    <row r="42" spans="1:3" x14ac:dyDescent="0.25">
      <c r="A42">
        <v>1.1000000000000001</v>
      </c>
      <c r="B42">
        <f t="shared" si="1"/>
        <v>0.21785217703255053</v>
      </c>
    </row>
    <row r="43" spans="1:3" x14ac:dyDescent="0.25">
      <c r="A43">
        <v>1.2</v>
      </c>
      <c r="B43">
        <f t="shared" si="1"/>
        <v>0.19418605498321295</v>
      </c>
    </row>
    <row r="44" spans="1:3" x14ac:dyDescent="0.25">
      <c r="A44">
        <v>1.3</v>
      </c>
      <c r="B44">
        <f t="shared" si="1"/>
        <v>0.17136859204780736</v>
      </c>
    </row>
    <row r="45" spans="1:3" x14ac:dyDescent="0.25">
      <c r="A45">
        <v>1.4</v>
      </c>
      <c r="B45">
        <f t="shared" si="1"/>
        <v>0.14972746563574488</v>
      </c>
    </row>
    <row r="46" spans="1:3" x14ac:dyDescent="0.25">
      <c r="A46">
        <v>1.5</v>
      </c>
      <c r="B46">
        <f t="shared" si="1"/>
        <v>0.12951759566589174</v>
      </c>
    </row>
    <row r="47" spans="1:3" x14ac:dyDescent="0.25">
      <c r="A47">
        <v>1.6</v>
      </c>
      <c r="B47">
        <f t="shared" si="1"/>
        <v>0.11092083467945554</v>
      </c>
    </row>
    <row r="48" spans="1:3" x14ac:dyDescent="0.25">
      <c r="A48">
        <v>1.7</v>
      </c>
      <c r="B48">
        <f t="shared" si="1"/>
        <v>9.4049077376886947E-2</v>
      </c>
    </row>
    <row r="49" spans="1:3" x14ac:dyDescent="0.25">
      <c r="A49">
        <v>1.8</v>
      </c>
      <c r="B49">
        <f t="shared" si="1"/>
        <v>7.8950158300894149E-2</v>
      </c>
    </row>
    <row r="50" spans="1:3" x14ac:dyDescent="0.25">
      <c r="A50">
        <v>1.9</v>
      </c>
      <c r="B50">
        <f t="shared" si="1"/>
        <v>6.5615814774676595E-2</v>
      </c>
    </row>
    <row r="51" spans="1:3" x14ac:dyDescent="0.25">
      <c r="A51">
        <v>2</v>
      </c>
      <c r="B51">
        <f t="shared" si="1"/>
        <v>5.3990966513188063E-2</v>
      </c>
      <c r="C51">
        <f>B51</f>
        <v>5.3990966513188063E-2</v>
      </c>
    </row>
    <row r="52" spans="1:3" x14ac:dyDescent="0.25">
      <c r="A52">
        <v>2.1</v>
      </c>
      <c r="B52">
        <f t="shared" si="1"/>
        <v>4.3983595980427191E-2</v>
      </c>
    </row>
    <row r="53" spans="1:3" x14ac:dyDescent="0.25">
      <c r="A53">
        <v>2.2000000000000002</v>
      </c>
      <c r="B53">
        <f t="shared" si="1"/>
        <v>3.5474592846231424E-2</v>
      </c>
    </row>
    <row r="54" spans="1:3" x14ac:dyDescent="0.25">
      <c r="A54">
        <v>2.2999999999999998</v>
      </c>
      <c r="B54">
        <f t="shared" si="1"/>
        <v>2.8327037741601186E-2</v>
      </c>
    </row>
    <row r="55" spans="1:3" x14ac:dyDescent="0.25">
      <c r="A55">
        <v>2.4</v>
      </c>
      <c r="B55">
        <f t="shared" si="1"/>
        <v>2.2394530294842899E-2</v>
      </c>
    </row>
    <row r="56" spans="1:3" x14ac:dyDescent="0.25">
      <c r="A56">
        <v>2.5000000000000102</v>
      </c>
      <c r="B56">
        <f t="shared" si="1"/>
        <v>1.7528300493568086E-2</v>
      </c>
    </row>
    <row r="57" spans="1:3" x14ac:dyDescent="0.25">
      <c r="A57">
        <v>2.6</v>
      </c>
      <c r="B57">
        <f t="shared" si="1"/>
        <v>1.3582969233685613E-2</v>
      </c>
    </row>
    <row r="58" spans="1:3" x14ac:dyDescent="0.25">
      <c r="A58">
        <v>2.7</v>
      </c>
      <c r="B58">
        <f t="shared" si="1"/>
        <v>1.0420934814422592E-2</v>
      </c>
    </row>
    <row r="59" spans="1:3" x14ac:dyDescent="0.25">
      <c r="A59">
        <v>2.80000000000001</v>
      </c>
      <c r="B59">
        <f t="shared" si="1"/>
        <v>7.915451582979743E-3</v>
      </c>
    </row>
    <row r="60" spans="1:3" x14ac:dyDescent="0.25">
      <c r="A60">
        <v>2.9000000000000101</v>
      </c>
      <c r="B60">
        <f t="shared" si="1"/>
        <v>5.9525324197756795E-3</v>
      </c>
    </row>
    <row r="61" spans="1:3" x14ac:dyDescent="0.25">
      <c r="A61">
        <v>3.0000000000000102</v>
      </c>
      <c r="B61">
        <f t="shared" si="1"/>
        <v>4.431848411937874E-3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F20" sqref="F20"/>
    </sheetView>
  </sheetViews>
  <sheetFormatPr defaultRowHeight="15" x14ac:dyDescent="0.25"/>
  <cols>
    <col min="6" max="6" width="17.7109375" bestFit="1" customWidth="1"/>
    <col min="7" max="7" width="17.28515625" customWidth="1"/>
  </cols>
  <sheetData>
    <row r="1" spans="1:7" x14ac:dyDescent="0.25">
      <c r="A1" t="s">
        <v>15</v>
      </c>
      <c r="B1" t="s">
        <v>16</v>
      </c>
      <c r="F1" s="3" t="s">
        <v>20</v>
      </c>
      <c r="G1" t="s">
        <v>22</v>
      </c>
    </row>
    <row r="2" spans="1:7" x14ac:dyDescent="0.25">
      <c r="A2" t="s">
        <v>7</v>
      </c>
      <c r="B2" s="1">
        <v>13.97</v>
      </c>
      <c r="F2" s="4" t="s">
        <v>8</v>
      </c>
      <c r="G2" s="5">
        <v>11.448999999999998</v>
      </c>
    </row>
    <row r="3" spans="1:7" x14ac:dyDescent="0.25">
      <c r="A3" t="s">
        <v>7</v>
      </c>
      <c r="B3" s="1">
        <v>13.755000000000001</v>
      </c>
      <c r="F3" s="4" t="s">
        <v>7</v>
      </c>
      <c r="G3" s="5">
        <v>13.032</v>
      </c>
    </row>
    <row r="4" spans="1:7" x14ac:dyDescent="0.25">
      <c r="A4" t="s">
        <v>7</v>
      </c>
      <c r="B4" s="1">
        <v>11.11</v>
      </c>
      <c r="F4" s="4" t="s">
        <v>21</v>
      </c>
      <c r="G4" s="5">
        <v>12.240500000000001</v>
      </c>
    </row>
    <row r="5" spans="1:7" x14ac:dyDescent="0.25">
      <c r="A5" t="s">
        <v>7</v>
      </c>
      <c r="B5" s="1">
        <v>10.275</v>
      </c>
    </row>
    <row r="6" spans="1:7" x14ac:dyDescent="0.25">
      <c r="A6" t="s">
        <v>7</v>
      </c>
      <c r="B6" s="1">
        <v>11.565</v>
      </c>
    </row>
    <row r="7" spans="1:7" x14ac:dyDescent="0.25">
      <c r="A7" t="s">
        <v>7</v>
      </c>
      <c r="B7" s="1">
        <v>14.395</v>
      </c>
    </row>
    <row r="8" spans="1:7" x14ac:dyDescent="0.25">
      <c r="A8" t="s">
        <v>7</v>
      </c>
      <c r="B8" s="1">
        <v>13.68</v>
      </c>
    </row>
    <row r="9" spans="1:7" x14ac:dyDescent="0.25">
      <c r="A9" t="s">
        <v>7</v>
      </c>
      <c r="B9" s="1">
        <v>12.48</v>
      </c>
    </row>
    <row r="10" spans="1:7" x14ac:dyDescent="0.25">
      <c r="A10" t="s">
        <v>7</v>
      </c>
      <c r="B10" s="1">
        <v>14.475</v>
      </c>
    </row>
    <row r="11" spans="1:7" x14ac:dyDescent="0.25">
      <c r="A11" t="s">
        <v>7</v>
      </c>
      <c r="B11" s="1">
        <v>14.615</v>
      </c>
    </row>
    <row r="12" spans="1:7" x14ac:dyDescent="0.25">
      <c r="A12" t="s">
        <v>8</v>
      </c>
      <c r="B12" s="1">
        <v>8.67</v>
      </c>
    </row>
    <row r="13" spans="1:7" x14ac:dyDescent="0.25">
      <c r="A13" t="s">
        <v>8</v>
      </c>
      <c r="B13" s="1">
        <v>12.275</v>
      </c>
    </row>
    <row r="14" spans="1:7" x14ac:dyDescent="0.25">
      <c r="A14" t="s">
        <v>8</v>
      </c>
      <c r="B14" s="1">
        <v>11.23</v>
      </c>
    </row>
    <row r="15" spans="1:7" x14ac:dyDescent="0.25">
      <c r="A15" t="s">
        <v>8</v>
      </c>
      <c r="B15" s="1">
        <v>11.205</v>
      </c>
    </row>
    <row r="16" spans="1:7" x14ac:dyDescent="0.25">
      <c r="A16" t="s">
        <v>8</v>
      </c>
      <c r="B16" s="1">
        <v>12.055</v>
      </c>
    </row>
    <row r="17" spans="1:6" x14ac:dyDescent="0.25">
      <c r="A17" t="s">
        <v>8</v>
      </c>
      <c r="B17" s="1">
        <v>12.11</v>
      </c>
      <c r="E17" s="6" t="s">
        <v>17</v>
      </c>
      <c r="F17" s="7">
        <f>AVERAGE(B2:B11)</f>
        <v>13.032</v>
      </c>
    </row>
    <row r="18" spans="1:6" x14ac:dyDescent="0.25">
      <c r="A18" t="s">
        <v>8</v>
      </c>
      <c r="B18" s="1">
        <v>12.55</v>
      </c>
      <c r="E18" s="6" t="s">
        <v>18</v>
      </c>
      <c r="F18" s="7">
        <f>AVERAGE(B12:B21)</f>
        <v>11.448999999999998</v>
      </c>
    </row>
    <row r="19" spans="1:6" x14ac:dyDescent="0.25">
      <c r="A19" t="s">
        <v>8</v>
      </c>
      <c r="B19" s="1">
        <v>10.53</v>
      </c>
      <c r="E19" s="6" t="s">
        <v>13</v>
      </c>
      <c r="F19" s="7">
        <f>STDEV(B2:B21)</f>
        <v>1.5691507089404804</v>
      </c>
    </row>
    <row r="20" spans="1:6" x14ac:dyDescent="0.25">
      <c r="A20" t="s">
        <v>8</v>
      </c>
      <c r="B20" s="1">
        <v>12.375</v>
      </c>
      <c r="E20" s="6" t="s">
        <v>19</v>
      </c>
      <c r="F20" s="2">
        <f>(AVERAGE(B2:B11)-AVERAGE(B12:B21))/STDEV(B2:B21)</f>
        <v>1.0088259789073242</v>
      </c>
    </row>
    <row r="21" spans="1:6" x14ac:dyDescent="0.25">
      <c r="A21" t="s">
        <v>8</v>
      </c>
      <c r="B21" s="1">
        <v>11.49</v>
      </c>
    </row>
  </sheetData>
  <pageMargins left="0.7" right="0.7" top="0.75" bottom="0.75" header="0.3" footer="0.3"/>
  <ignoredErrors>
    <ignoredError sqref="F17:F18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21"/>
  <sheetViews>
    <sheetView workbookViewId="0">
      <selection activeCell="F6" sqref="F6"/>
    </sheetView>
  </sheetViews>
  <sheetFormatPr defaultRowHeight="15" x14ac:dyDescent="0.25"/>
  <cols>
    <col min="1" max="1" width="21.140625" bestFit="1" customWidth="1"/>
    <col min="2" max="2" width="11.28515625" customWidth="1"/>
  </cols>
  <sheetData>
    <row r="1" spans="1:6" x14ac:dyDescent="0.25">
      <c r="A1" t="s">
        <v>23</v>
      </c>
    </row>
    <row r="2" spans="1:6" x14ac:dyDescent="0.25">
      <c r="A2" s="2">
        <v>5.2767001270376133</v>
      </c>
      <c r="B2" s="2"/>
      <c r="E2" s="6" t="s">
        <v>24</v>
      </c>
      <c r="F2" s="2">
        <f>AVERAGE(A2:A21)</f>
        <v>4.7554825350131438</v>
      </c>
    </row>
    <row r="3" spans="1:6" x14ac:dyDescent="0.25">
      <c r="A3" s="2">
        <v>4.317328602935345</v>
      </c>
      <c r="B3" s="2"/>
      <c r="E3" s="6" t="s">
        <v>25</v>
      </c>
      <c r="F3" s="2">
        <f>STDEV(A2:A21)</f>
        <v>0.5999994087944418</v>
      </c>
    </row>
    <row r="4" spans="1:6" x14ac:dyDescent="0.25">
      <c r="A4" s="2">
        <v>3.2259954768772605</v>
      </c>
      <c r="B4" s="2"/>
      <c r="D4" s="1"/>
    </row>
    <row r="5" spans="1:6" x14ac:dyDescent="0.25">
      <c r="A5" s="2">
        <v>5.7165714987678866</v>
      </c>
      <c r="B5" s="2"/>
      <c r="D5" s="1"/>
      <c r="E5" s="6" t="s">
        <v>26</v>
      </c>
      <c r="F5">
        <v>5.6</v>
      </c>
    </row>
    <row r="6" spans="1:6" x14ac:dyDescent="0.25">
      <c r="A6" s="2">
        <v>4.6007267198790895</v>
      </c>
      <c r="B6" s="2"/>
      <c r="E6" s="6" t="s">
        <v>27</v>
      </c>
      <c r="F6" s="1">
        <f>(F5-F2)/F3</f>
        <v>1.40753049521118</v>
      </c>
    </row>
    <row r="7" spans="1:6" x14ac:dyDescent="0.25">
      <c r="A7" s="2">
        <v>3.2</v>
      </c>
      <c r="B7" s="2"/>
    </row>
    <row r="8" spans="1:6" x14ac:dyDescent="0.25">
      <c r="A8" s="2">
        <v>5.2346769148442762</v>
      </c>
      <c r="B8" s="2"/>
    </row>
    <row r="9" spans="1:6" x14ac:dyDescent="0.25">
      <c r="A9" s="2">
        <v>4.9646843061613</v>
      </c>
      <c r="B9" s="2"/>
    </row>
    <row r="10" spans="1:6" x14ac:dyDescent="0.25">
      <c r="A10" s="2">
        <v>4.7763967206676821</v>
      </c>
      <c r="B10" s="2"/>
    </row>
    <row r="11" spans="1:6" x14ac:dyDescent="0.25">
      <c r="A11" s="2">
        <v>4.8798872193360818</v>
      </c>
      <c r="B11" s="2"/>
    </row>
    <row r="12" spans="1:6" x14ac:dyDescent="0.25">
      <c r="A12" s="2">
        <v>5.1283353113297601</v>
      </c>
      <c r="B12" s="2"/>
    </row>
    <row r="13" spans="1:6" x14ac:dyDescent="0.25">
      <c r="A13" s="2">
        <v>4.9290113297593869</v>
      </c>
      <c r="B13" s="2"/>
    </row>
    <row r="14" spans="1:6" x14ac:dyDescent="0.25">
      <c r="A14" s="2">
        <v>4.6647392581204388</v>
      </c>
      <c r="B14" s="2"/>
    </row>
    <row r="15" spans="1:6" x14ac:dyDescent="0.25">
      <c r="A15" s="2">
        <v>4.640789468913189</v>
      </c>
      <c r="B15" s="2"/>
    </row>
    <row r="16" spans="1:6" x14ac:dyDescent="0.25">
      <c r="A16" s="2">
        <v>4.858506689558002</v>
      </c>
      <c r="B16" s="2"/>
    </row>
    <row r="17" spans="1:2" x14ac:dyDescent="0.25">
      <c r="A17" s="2">
        <v>4.8683484785094748</v>
      </c>
      <c r="B17" s="2"/>
    </row>
    <row r="18" spans="1:2" x14ac:dyDescent="0.25">
      <c r="A18" s="2">
        <v>5.0010704861236368</v>
      </c>
      <c r="B18" s="2"/>
    </row>
    <row r="19" spans="1:2" x14ac:dyDescent="0.25">
      <c r="A19" s="2">
        <v>4.9073015055672329</v>
      </c>
      <c r="B19" s="2"/>
    </row>
    <row r="20" spans="1:2" x14ac:dyDescent="0.25">
      <c r="A20" s="2">
        <v>4.9486894969799042</v>
      </c>
      <c r="B20" s="2"/>
    </row>
    <row r="21" spans="1:2" x14ac:dyDescent="0.25">
      <c r="A21" s="2">
        <v>4.9698910888952925</v>
      </c>
      <c r="B21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21"/>
  <sheetViews>
    <sheetView workbookViewId="0">
      <selection activeCell="N5" sqref="N5"/>
    </sheetView>
  </sheetViews>
  <sheetFormatPr defaultRowHeight="15" x14ac:dyDescent="0.25"/>
  <cols>
    <col min="2" max="2" width="2.85546875" customWidth="1"/>
    <col min="4" max="4" width="2.42578125" customWidth="1"/>
    <col min="5" max="5" width="11.42578125" customWidth="1"/>
    <col min="6" max="6" width="3.85546875" customWidth="1"/>
    <col min="7" max="7" width="10.140625" customWidth="1"/>
    <col min="8" max="8" width="2.7109375" customWidth="1"/>
    <col min="9" max="9" width="12.7109375" customWidth="1"/>
    <col min="10" max="10" width="3.140625" customWidth="1"/>
    <col min="11" max="11" width="14.140625" customWidth="1"/>
    <col min="12" max="12" width="4.42578125" customWidth="1"/>
    <col min="13" max="13" width="31.42578125" customWidth="1"/>
    <col min="14" max="14" width="7.28515625" customWidth="1"/>
  </cols>
  <sheetData>
    <row r="1" spans="1:14" s="8" customFormat="1" ht="78" customHeight="1" x14ac:dyDescent="0.25">
      <c r="A1" s="8" t="s">
        <v>28</v>
      </c>
      <c r="C1" s="8" t="s">
        <v>39</v>
      </c>
      <c r="E1" s="8" t="s">
        <v>38</v>
      </c>
      <c r="G1" s="8" t="s">
        <v>37</v>
      </c>
      <c r="I1" s="8" t="s">
        <v>36</v>
      </c>
      <c r="K1" s="8" t="s">
        <v>35</v>
      </c>
      <c r="M1" s="8" t="s">
        <v>40</v>
      </c>
    </row>
    <row r="2" spans="1:14" x14ac:dyDescent="0.25">
      <c r="A2">
        <v>9</v>
      </c>
      <c r="C2">
        <f>AVERAGE(A2:A21)</f>
        <v>56.55</v>
      </c>
      <c r="E2">
        <f t="shared" ref="E2:E21" si="0">A2-$C$2</f>
        <v>-47.55</v>
      </c>
      <c r="G2">
        <f>E2^2</f>
        <v>2261.0024999999996</v>
      </c>
      <c r="I2" s="1">
        <f>SUM(G2:G21)</f>
        <v>9596.9500000000007</v>
      </c>
      <c r="K2" s="1">
        <f>I2/20</f>
        <v>479.84750000000003</v>
      </c>
      <c r="M2" s="1">
        <f>SQRT(K2)</f>
        <v>21.905421703313543</v>
      </c>
    </row>
    <row r="3" spans="1:14" ht="15.75" thickBot="1" x14ac:dyDescent="0.3">
      <c r="A3">
        <v>26</v>
      </c>
      <c r="E3">
        <f t="shared" si="0"/>
        <v>-30.549999999999997</v>
      </c>
      <c r="G3">
        <f t="shared" ref="G3:G21" si="1">E3^2</f>
        <v>933.30249999999978</v>
      </c>
    </row>
    <row r="4" spans="1:14" x14ac:dyDescent="0.25">
      <c r="A4">
        <v>28</v>
      </c>
      <c r="E4">
        <f t="shared" si="0"/>
        <v>-28.549999999999997</v>
      </c>
      <c r="G4">
        <f t="shared" si="1"/>
        <v>815.10249999999985</v>
      </c>
      <c r="M4" s="9" t="s">
        <v>29</v>
      </c>
      <c r="N4" s="10"/>
    </row>
    <row r="5" spans="1:14" ht="15.75" thickBot="1" x14ac:dyDescent="0.3">
      <c r="A5">
        <v>39</v>
      </c>
      <c r="E5">
        <f t="shared" si="0"/>
        <v>-17.549999999999997</v>
      </c>
      <c r="G5">
        <f t="shared" si="1"/>
        <v>308.00249999999988</v>
      </c>
      <c r="M5" s="11" t="s">
        <v>30</v>
      </c>
      <c r="N5" s="12">
        <f>STDEVP(A2:A21)</f>
        <v>21.905421703313543</v>
      </c>
    </row>
    <row r="6" spans="1:14" x14ac:dyDescent="0.25">
      <c r="A6">
        <v>42</v>
      </c>
      <c r="E6">
        <f t="shared" si="0"/>
        <v>-14.549999999999997</v>
      </c>
      <c r="G6">
        <f t="shared" si="1"/>
        <v>211.70249999999993</v>
      </c>
    </row>
    <row r="7" spans="1:14" x14ac:dyDescent="0.25">
      <c r="A7">
        <v>42</v>
      </c>
      <c r="E7">
        <f t="shared" si="0"/>
        <v>-14.549999999999997</v>
      </c>
      <c r="G7">
        <f t="shared" si="1"/>
        <v>211.70249999999993</v>
      </c>
    </row>
    <row r="8" spans="1:14" x14ac:dyDescent="0.25">
      <c r="A8">
        <v>43</v>
      </c>
      <c r="E8">
        <f t="shared" si="0"/>
        <v>-13.549999999999997</v>
      </c>
      <c r="G8">
        <f t="shared" si="1"/>
        <v>183.60249999999994</v>
      </c>
    </row>
    <row r="9" spans="1:14" x14ac:dyDescent="0.25">
      <c r="A9">
        <v>51</v>
      </c>
      <c r="E9">
        <f t="shared" si="0"/>
        <v>-5.5499999999999972</v>
      </c>
      <c r="G9">
        <f t="shared" si="1"/>
        <v>30.80249999999997</v>
      </c>
    </row>
    <row r="10" spans="1:14" x14ac:dyDescent="0.25">
      <c r="A10">
        <v>56</v>
      </c>
      <c r="E10">
        <f t="shared" si="0"/>
        <v>-0.54999999999999716</v>
      </c>
      <c r="G10">
        <f t="shared" si="1"/>
        <v>0.30249999999999688</v>
      </c>
    </row>
    <row r="11" spans="1:14" x14ac:dyDescent="0.25">
      <c r="A11">
        <v>57</v>
      </c>
      <c r="E11">
        <f t="shared" si="0"/>
        <v>0.45000000000000284</v>
      </c>
      <c r="G11">
        <f t="shared" si="1"/>
        <v>0.20250000000000257</v>
      </c>
    </row>
    <row r="12" spans="1:14" x14ac:dyDescent="0.25">
      <c r="A12">
        <v>58</v>
      </c>
      <c r="E12">
        <f t="shared" si="0"/>
        <v>1.4500000000000028</v>
      </c>
      <c r="G12">
        <f t="shared" si="1"/>
        <v>2.102500000000008</v>
      </c>
    </row>
    <row r="13" spans="1:14" x14ac:dyDescent="0.25">
      <c r="A13">
        <v>59</v>
      </c>
      <c r="E13">
        <f t="shared" si="0"/>
        <v>2.4500000000000028</v>
      </c>
      <c r="G13">
        <f t="shared" si="1"/>
        <v>6.0025000000000137</v>
      </c>
    </row>
    <row r="14" spans="1:14" x14ac:dyDescent="0.25">
      <c r="A14">
        <v>62</v>
      </c>
      <c r="E14">
        <f t="shared" si="0"/>
        <v>5.4500000000000028</v>
      </c>
      <c r="G14">
        <f t="shared" si="1"/>
        <v>29.702500000000033</v>
      </c>
    </row>
    <row r="15" spans="1:14" x14ac:dyDescent="0.25">
      <c r="A15">
        <v>68</v>
      </c>
      <c r="E15">
        <f t="shared" si="0"/>
        <v>11.450000000000003</v>
      </c>
      <c r="G15">
        <f t="shared" si="1"/>
        <v>131.10250000000008</v>
      </c>
    </row>
    <row r="16" spans="1:14" x14ac:dyDescent="0.25">
      <c r="A16">
        <v>68</v>
      </c>
      <c r="E16">
        <f t="shared" si="0"/>
        <v>11.450000000000003</v>
      </c>
      <c r="G16">
        <f t="shared" si="1"/>
        <v>131.10250000000008</v>
      </c>
    </row>
    <row r="17" spans="1:7" x14ac:dyDescent="0.25">
      <c r="A17">
        <v>75</v>
      </c>
      <c r="E17">
        <f t="shared" si="0"/>
        <v>18.450000000000003</v>
      </c>
      <c r="G17">
        <f t="shared" si="1"/>
        <v>340.40250000000009</v>
      </c>
    </row>
    <row r="18" spans="1:7" x14ac:dyDescent="0.25">
      <c r="A18">
        <v>76</v>
      </c>
      <c r="E18">
        <f t="shared" si="0"/>
        <v>19.450000000000003</v>
      </c>
      <c r="G18">
        <f t="shared" si="1"/>
        <v>378.30250000000012</v>
      </c>
    </row>
    <row r="19" spans="1:7" x14ac:dyDescent="0.25">
      <c r="A19">
        <v>82</v>
      </c>
      <c r="E19">
        <f t="shared" si="0"/>
        <v>25.450000000000003</v>
      </c>
      <c r="G19">
        <f t="shared" si="1"/>
        <v>647.7025000000001</v>
      </c>
    </row>
    <row r="20" spans="1:7" x14ac:dyDescent="0.25">
      <c r="A20">
        <v>92</v>
      </c>
      <c r="E20">
        <f t="shared" si="0"/>
        <v>35.450000000000003</v>
      </c>
      <c r="G20">
        <f t="shared" si="1"/>
        <v>1256.7025000000001</v>
      </c>
    </row>
    <row r="21" spans="1:7" x14ac:dyDescent="0.25">
      <c r="A21">
        <v>98</v>
      </c>
      <c r="E21">
        <f t="shared" si="0"/>
        <v>41.45</v>
      </c>
      <c r="G21">
        <f t="shared" si="1"/>
        <v>1718.1025000000002</v>
      </c>
    </row>
  </sheetData>
  <sortState ref="A2:A21">
    <sortCondition ref="A2:A2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cols>
    <col min="3" max="3" width="13.140625" customWidth="1"/>
    <col min="4" max="4" width="2" customWidth="1"/>
    <col min="5" max="5" width="17.7109375" customWidth="1"/>
    <col min="6" max="6" width="12.7109375" customWidth="1"/>
    <col min="7" max="7" width="16" customWidth="1"/>
    <col min="8" max="18" width="8.42578125" customWidth="1"/>
  </cols>
  <sheetData>
    <row r="1" spans="1:7" x14ac:dyDescent="0.25">
      <c r="A1" s="8" t="s">
        <v>28</v>
      </c>
      <c r="B1" t="s">
        <v>34</v>
      </c>
      <c r="C1" t="s">
        <v>31</v>
      </c>
      <c r="E1" s="3" t="s">
        <v>20</v>
      </c>
      <c r="F1" t="s">
        <v>32</v>
      </c>
      <c r="G1" t="s">
        <v>33</v>
      </c>
    </row>
    <row r="2" spans="1:7" x14ac:dyDescent="0.25">
      <c r="A2">
        <v>9</v>
      </c>
      <c r="B2">
        <v>-3</v>
      </c>
      <c r="C2">
        <f t="shared" ref="C2:C21" si="0">_xlfn.NORM.S.DIST(B2,FALSE)</f>
        <v>4.4318484119380075E-3</v>
      </c>
      <c r="E2" s="4" t="s">
        <v>0</v>
      </c>
      <c r="F2" s="5">
        <v>4.4318484119380075E-3</v>
      </c>
      <c r="G2" s="5">
        <v>1</v>
      </c>
    </row>
    <row r="3" spans="1:7" x14ac:dyDescent="0.25">
      <c r="A3">
        <v>26</v>
      </c>
      <c r="B3">
        <v>-2.7</v>
      </c>
      <c r="C3">
        <f t="shared" si="0"/>
        <v>1.0420934814422592E-2</v>
      </c>
      <c r="E3" s="4" t="s">
        <v>1</v>
      </c>
      <c r="F3" s="5">
        <v>3.2815465109265488E-2</v>
      </c>
      <c r="G3" s="5">
        <v>2</v>
      </c>
    </row>
    <row r="4" spans="1:7" x14ac:dyDescent="0.25">
      <c r="A4">
        <v>28</v>
      </c>
      <c r="B4">
        <v>-2.4</v>
      </c>
      <c r="C4">
        <f t="shared" si="0"/>
        <v>2.2394530294842899E-2</v>
      </c>
      <c r="E4" s="4" t="s">
        <v>2</v>
      </c>
      <c r="F4" s="5">
        <v>0.44663740493042603</v>
      </c>
      <c r="G4" s="5">
        <v>4</v>
      </c>
    </row>
    <row r="5" spans="1:7" x14ac:dyDescent="0.25">
      <c r="A5">
        <v>39</v>
      </c>
      <c r="B5">
        <v>-2.1</v>
      </c>
      <c r="C5">
        <f t="shared" si="0"/>
        <v>4.3983595980427191E-2</v>
      </c>
      <c r="E5" s="4" t="s">
        <v>3</v>
      </c>
      <c r="F5" s="5">
        <v>2.094252367004835</v>
      </c>
      <c r="G5" s="5">
        <v>6</v>
      </c>
    </row>
    <row r="6" spans="1:7" x14ac:dyDescent="0.25">
      <c r="A6">
        <v>42</v>
      </c>
      <c r="B6">
        <v>-1.8</v>
      </c>
      <c r="C6">
        <f t="shared" si="0"/>
        <v>7.8950158300894149E-2</v>
      </c>
      <c r="E6" s="4" t="s">
        <v>4</v>
      </c>
      <c r="F6" s="5">
        <v>0.66873905884875362</v>
      </c>
      <c r="G6" s="5">
        <v>4</v>
      </c>
    </row>
    <row r="7" spans="1:7" x14ac:dyDescent="0.25">
      <c r="A7">
        <v>42</v>
      </c>
      <c r="B7">
        <v>-1.5</v>
      </c>
      <c r="C7">
        <f t="shared" si="0"/>
        <v>0.12951759566589174</v>
      </c>
      <c r="E7" s="4" t="s">
        <v>5</v>
      </c>
      <c r="F7" s="5">
        <v>6.6378126275270094E-2</v>
      </c>
      <c r="G7" s="5">
        <v>2</v>
      </c>
    </row>
    <row r="8" spans="1:7" x14ac:dyDescent="0.25">
      <c r="A8">
        <v>43</v>
      </c>
      <c r="B8">
        <v>-1.2</v>
      </c>
      <c r="C8">
        <f t="shared" si="0"/>
        <v>0.19418605498321295</v>
      </c>
      <c r="E8" s="4" t="s">
        <v>6</v>
      </c>
      <c r="F8" s="5">
        <v>1.0420934814422592E-2</v>
      </c>
      <c r="G8" s="5">
        <v>1</v>
      </c>
    </row>
    <row r="9" spans="1:7" x14ac:dyDescent="0.25">
      <c r="A9">
        <v>51</v>
      </c>
      <c r="B9">
        <v>-0.9</v>
      </c>
      <c r="C9">
        <f t="shared" si="0"/>
        <v>0.26608524989875482</v>
      </c>
      <c r="E9" s="4" t="s">
        <v>21</v>
      </c>
      <c r="F9" s="5">
        <v>3.3236752053949106</v>
      </c>
      <c r="G9" s="5">
        <v>20</v>
      </c>
    </row>
    <row r="10" spans="1:7" x14ac:dyDescent="0.25">
      <c r="A10">
        <v>56</v>
      </c>
      <c r="B10">
        <v>-0.6</v>
      </c>
      <c r="C10">
        <f t="shared" si="0"/>
        <v>0.33322460289179967</v>
      </c>
    </row>
    <row r="11" spans="1:7" x14ac:dyDescent="0.25">
      <c r="A11">
        <v>57</v>
      </c>
      <c r="B11">
        <v>-0.3</v>
      </c>
      <c r="C11">
        <f t="shared" si="0"/>
        <v>0.38138781546052414</v>
      </c>
    </row>
    <row r="12" spans="1:7" x14ac:dyDescent="0.25">
      <c r="A12">
        <v>58</v>
      </c>
      <c r="B12">
        <v>0</v>
      </c>
      <c r="C12">
        <f t="shared" si="0"/>
        <v>0.3989422804014327</v>
      </c>
    </row>
    <row r="13" spans="1:7" x14ac:dyDescent="0.25">
      <c r="A13">
        <v>59</v>
      </c>
      <c r="B13">
        <v>0.3</v>
      </c>
      <c r="C13">
        <f t="shared" si="0"/>
        <v>0.38138781546052414</v>
      </c>
    </row>
    <row r="14" spans="1:7" x14ac:dyDescent="0.25">
      <c r="A14">
        <v>62</v>
      </c>
      <c r="B14">
        <v>0.6</v>
      </c>
      <c r="C14">
        <f t="shared" si="0"/>
        <v>0.33322460289179967</v>
      </c>
    </row>
    <row r="15" spans="1:7" x14ac:dyDescent="0.25">
      <c r="A15">
        <v>68</v>
      </c>
      <c r="B15">
        <v>0.9</v>
      </c>
      <c r="C15">
        <f t="shared" si="0"/>
        <v>0.26608524989875482</v>
      </c>
    </row>
    <row r="16" spans="1:7" x14ac:dyDescent="0.25">
      <c r="A16">
        <v>68</v>
      </c>
      <c r="B16">
        <v>1.2</v>
      </c>
      <c r="C16">
        <f t="shared" si="0"/>
        <v>0.19418605498321295</v>
      </c>
    </row>
    <row r="17" spans="1:11" x14ac:dyDescent="0.25">
      <c r="A17">
        <v>75</v>
      </c>
      <c r="B17">
        <v>1.5</v>
      </c>
      <c r="C17">
        <f t="shared" si="0"/>
        <v>0.12951759566589174</v>
      </c>
    </row>
    <row r="18" spans="1:11" x14ac:dyDescent="0.25">
      <c r="A18">
        <v>76</v>
      </c>
      <c r="B18">
        <v>1.8</v>
      </c>
      <c r="C18">
        <f t="shared" si="0"/>
        <v>7.8950158300894149E-2</v>
      </c>
    </row>
    <row r="19" spans="1:11" x14ac:dyDescent="0.25">
      <c r="A19">
        <v>82</v>
      </c>
      <c r="B19">
        <v>2.1</v>
      </c>
      <c r="C19">
        <f t="shared" si="0"/>
        <v>4.3983595980427191E-2</v>
      </c>
    </row>
    <row r="20" spans="1:11" x14ac:dyDescent="0.25">
      <c r="A20">
        <v>92</v>
      </c>
      <c r="B20">
        <v>2.4</v>
      </c>
      <c r="C20">
        <f t="shared" si="0"/>
        <v>2.2394530294842899E-2</v>
      </c>
      <c r="K20" s="13"/>
    </row>
    <row r="21" spans="1:11" x14ac:dyDescent="0.25">
      <c r="A21">
        <v>98</v>
      </c>
      <c r="B21">
        <v>2.7</v>
      </c>
      <c r="C21">
        <f t="shared" si="0"/>
        <v>1.0420934814422592E-2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Rysunek 3.1</vt:lpstr>
      <vt:lpstr>Rysunek 3.2</vt:lpstr>
      <vt:lpstr>Rysunek 3.3</vt:lpstr>
      <vt:lpstr>Rysunek 3.4</vt:lpstr>
      <vt:lpstr>Rysunek 3.5</vt:lpstr>
      <vt:lpstr>Rysunek 3.6</vt:lpstr>
      <vt:lpstr>Rysunek 3.7</vt:lpstr>
      <vt:lpstr>Rysunek 3.8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C^2</dc:creator>
  <cp:lastModifiedBy>Przemysław Janicki</cp:lastModifiedBy>
  <dcterms:created xsi:type="dcterms:W3CDTF">2010-06-18T17:54:26Z</dcterms:created>
  <dcterms:modified xsi:type="dcterms:W3CDTF">2018-02-27T05:35:57Z</dcterms:modified>
</cp:coreProperties>
</file>