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46B462CA-60C6-4894-A3F2-3064495B2EBD}" xr6:coauthVersionLast="43" xr6:coauthVersionMax="43" xr10:uidLastSave="{00000000-0000-0000-0000-000000000000}"/>
  <bookViews>
    <workbookView xWindow="-120" yWindow="-120" windowWidth="29040" windowHeight="15840" activeTab="3" xr2:uid="{00000000-000D-0000-FFFF-FFFF00000000}"/>
  </bookViews>
  <sheets>
    <sheet name="Dane" sheetId="1" r:id="rId1"/>
    <sheet name="Regresja" sheetId="5" r:id="rId2"/>
    <sheet name="Korekta" sheetId="4" r:id="rId3"/>
    <sheet name="Regresja - korekta" sheetId="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3" i="8" l="1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45" i="8" s="1"/>
  <c r="D47" i="5"/>
  <c r="E27" i="5"/>
  <c r="D49" i="5" s="1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26" i="5"/>
  <c r="D27" i="5"/>
  <c r="D46" i="5" s="1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26" i="5"/>
  <c r="C3" i="4" l="1"/>
  <c r="C4" i="4"/>
  <c r="D4" i="4"/>
  <c r="C5" i="4"/>
  <c r="D5" i="4"/>
  <c r="C6" i="4"/>
  <c r="D6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C16" i="4"/>
  <c r="D16" i="4"/>
  <c r="C17" i="4"/>
  <c r="D17" i="4"/>
  <c r="C18" i="4"/>
  <c r="D18" i="4"/>
  <c r="C19" i="4"/>
  <c r="D19" i="4"/>
  <c r="C20" i="4"/>
  <c r="D20" i="4"/>
  <c r="C21" i="4"/>
  <c r="D21" i="4"/>
  <c r="D3" i="4"/>
</calcChain>
</file>

<file path=xl/sharedStrings.xml><?xml version="1.0" encoding="utf-8"?>
<sst xmlns="http://schemas.openxmlformats.org/spreadsheetml/2006/main" count="77" uniqueCount="43">
  <si>
    <t>df</t>
  </si>
  <si>
    <t>SS</t>
  </si>
  <si>
    <t>MS</t>
  </si>
  <si>
    <t>F</t>
  </si>
  <si>
    <t>t Stat</t>
  </si>
  <si>
    <t>Wydatki</t>
  </si>
  <si>
    <t>Podaż pieniądza</t>
  </si>
  <si>
    <t>PODSUMOWANIE - WYJŚCIE</t>
  </si>
  <si>
    <t>Statystyki regresji</t>
  </si>
  <si>
    <t>Wielokrotność R</t>
  </si>
  <si>
    <t>R kwadrat</t>
  </si>
  <si>
    <t>Dopasowany R kwadrat</t>
  </si>
  <si>
    <t>Błąd standardowy</t>
  </si>
  <si>
    <t>Obserwacje</t>
  </si>
  <si>
    <t>ANALIZA WARIANCJI</t>
  </si>
  <si>
    <t>Regresja</t>
  </si>
  <si>
    <t>Resztkowy</t>
  </si>
  <si>
    <t>Razem</t>
  </si>
  <si>
    <t>Przecięcie</t>
  </si>
  <si>
    <t>Istotność F</t>
  </si>
  <si>
    <t>Współczynniki</t>
  </si>
  <si>
    <t>Wartość-p</t>
  </si>
  <si>
    <t>Dolne 95%</t>
  </si>
  <si>
    <t>Górne 95%</t>
  </si>
  <si>
    <t>Dolne 95,0%</t>
  </si>
  <si>
    <t>Górne 95,0%</t>
  </si>
  <si>
    <t>SKŁADNIKI RESZTOWE - WYJŚCIE</t>
  </si>
  <si>
    <t>Obserwacja</t>
  </si>
  <si>
    <t>Składniki resztowe</t>
  </si>
  <si>
    <t>Przewidywane
Wydatki</t>
  </si>
  <si>
    <t>Zmiana znaku</t>
  </si>
  <si>
    <t>Składniki resztowe
dla t-1</t>
  </si>
  <si>
    <t>Liczba zmian znaków:</t>
  </si>
  <si>
    <t>Wsp. korelacji między składnikami resztowymi</t>
  </si>
  <si>
    <t>dla t i t-1:</t>
  </si>
  <si>
    <t>Wartość progowa:</t>
  </si>
  <si>
    <r>
      <t>Podaż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- 0,82 x Podaż</t>
    </r>
    <r>
      <rPr>
        <vertAlign val="subscript"/>
        <sz val="10"/>
        <rFont val="Arial"/>
        <family val="2"/>
        <charset val="238"/>
      </rPr>
      <t>t-1</t>
    </r>
  </si>
  <si>
    <r>
      <t>Wydatki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- 0,82 x Wydatki</t>
    </r>
    <r>
      <rPr>
        <vertAlign val="subscript"/>
        <sz val="10"/>
        <rFont val="Arial"/>
        <family val="2"/>
        <charset val="238"/>
      </rPr>
      <t>t-1</t>
    </r>
  </si>
  <si>
    <t>Zmienna X 1</t>
  </si>
  <si>
    <t>Przewidywane Y</t>
  </si>
  <si>
    <t>czyli</t>
  </si>
  <si>
    <r>
      <t>Wydatki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- 0,82 x Wydatki</t>
    </r>
    <r>
      <rPr>
        <vertAlign val="subscript"/>
        <sz val="10"/>
        <rFont val="Arial"/>
        <family val="2"/>
        <charset val="238"/>
      </rPr>
      <t>t-1</t>
    </r>
    <r>
      <rPr>
        <sz val="10"/>
        <rFont val="Arial"/>
        <family val="2"/>
        <charset val="238"/>
      </rPr>
      <t xml:space="preserve"> = -42,18 + 2,75 x (Podaż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- 0,82 x Podaż</t>
    </r>
    <r>
      <rPr>
        <vertAlign val="subscript"/>
        <sz val="10"/>
        <rFont val="Arial"/>
        <family val="2"/>
        <charset val="238"/>
      </rPr>
      <t>t-1</t>
    </r>
    <r>
      <rPr>
        <sz val="10"/>
        <rFont val="Arial"/>
        <family val="2"/>
        <charset val="238"/>
      </rPr>
      <t>)</t>
    </r>
  </si>
  <si>
    <r>
      <t>Wydatki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= 0,82 x Wydatki</t>
    </r>
    <r>
      <rPr>
        <vertAlign val="subscript"/>
        <sz val="10"/>
        <rFont val="Arial"/>
        <family val="2"/>
        <charset val="238"/>
      </rPr>
      <t>t-1</t>
    </r>
    <r>
      <rPr>
        <sz val="10"/>
        <rFont val="Arial"/>
        <family val="2"/>
        <charset val="238"/>
      </rPr>
      <t xml:space="preserve"> - 42,18 + 2,75 x (Podaż</t>
    </r>
    <r>
      <rPr>
        <vertAlign val="subscript"/>
        <sz val="10"/>
        <rFont val="Arial"/>
        <family val="2"/>
        <charset val="238"/>
      </rPr>
      <t>t</t>
    </r>
    <r>
      <rPr>
        <sz val="10"/>
        <rFont val="Arial"/>
        <family val="2"/>
        <charset val="238"/>
      </rPr>
      <t xml:space="preserve"> - 0,82 x Podaż</t>
    </r>
    <r>
      <rPr>
        <vertAlign val="subscript"/>
        <sz val="10"/>
        <rFont val="Arial"/>
        <family val="2"/>
        <charset val="238"/>
      </rPr>
      <t>t-1</t>
    </r>
    <r>
      <rPr>
        <sz val="10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</si>
</sst>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vertAlign val="sub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Continuous"/>
    </xf>
    <xf numFmtId="0" fontId="2" fillId="0" borderId="1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2" xfId="0" applyFill="1" applyBorder="1" applyAlignment="1"/>
    <xf numFmtId="0" fontId="2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B21"/>
  <sheetViews>
    <sheetView zoomScaleNormal="100" workbookViewId="0"/>
  </sheetViews>
  <sheetFormatPr defaultRowHeight="12.75" x14ac:dyDescent="0.2"/>
  <cols>
    <col min="1" max="1" width="9.140625" style="1"/>
    <col min="2" max="2" width="12.140625" style="1" customWidth="1"/>
    <col min="3" max="16384" width="9.140625" style="1"/>
  </cols>
  <sheetData>
    <row r="1" spans="1:2" x14ac:dyDescent="0.2">
      <c r="A1" s="1" t="s">
        <v>5</v>
      </c>
      <c r="B1" s="1" t="s">
        <v>6</v>
      </c>
    </row>
    <row r="2" spans="1:2" x14ac:dyDescent="0.2">
      <c r="A2" s="1">
        <v>214.6</v>
      </c>
      <c r="B2" s="1">
        <v>159.30000000000001</v>
      </c>
    </row>
    <row r="3" spans="1:2" x14ac:dyDescent="0.2">
      <c r="A3" s="1">
        <v>217.7</v>
      </c>
      <c r="B3" s="1">
        <v>161.19999999999999</v>
      </c>
    </row>
    <row r="4" spans="1:2" x14ac:dyDescent="0.2">
      <c r="A4" s="1">
        <v>219.6</v>
      </c>
      <c r="B4" s="1">
        <v>162.80000000000001</v>
      </c>
    </row>
    <row r="5" spans="1:2" x14ac:dyDescent="0.2">
      <c r="A5" s="1">
        <v>227.2</v>
      </c>
      <c r="B5" s="1">
        <v>164.6</v>
      </c>
    </row>
    <row r="6" spans="1:2" x14ac:dyDescent="0.2">
      <c r="A6" s="1">
        <v>230.9</v>
      </c>
      <c r="B6" s="1">
        <v>165.9</v>
      </c>
    </row>
    <row r="7" spans="1:2" x14ac:dyDescent="0.2">
      <c r="A7" s="1">
        <v>233.3</v>
      </c>
      <c r="B7" s="1">
        <v>167.9</v>
      </c>
    </row>
    <row r="8" spans="1:2" x14ac:dyDescent="0.2">
      <c r="A8" s="1">
        <v>234.1</v>
      </c>
      <c r="B8" s="1">
        <v>168.3</v>
      </c>
    </row>
    <row r="9" spans="1:2" x14ac:dyDescent="0.2">
      <c r="A9" s="1">
        <v>232.3</v>
      </c>
      <c r="B9" s="1">
        <v>169.7</v>
      </c>
    </row>
    <row r="10" spans="1:2" x14ac:dyDescent="0.2">
      <c r="A10" s="1">
        <v>233.7</v>
      </c>
      <c r="B10" s="1">
        <v>170.5</v>
      </c>
    </row>
    <row r="11" spans="1:2" x14ac:dyDescent="0.2">
      <c r="A11" s="1">
        <v>236.5</v>
      </c>
      <c r="B11" s="1">
        <v>171.6</v>
      </c>
    </row>
    <row r="12" spans="1:2" x14ac:dyDescent="0.2">
      <c r="A12" s="1">
        <v>238.7</v>
      </c>
      <c r="B12" s="1">
        <v>173.9</v>
      </c>
    </row>
    <row r="13" spans="1:2" x14ac:dyDescent="0.2">
      <c r="A13" s="1">
        <v>243.2</v>
      </c>
      <c r="B13" s="1">
        <v>176.1</v>
      </c>
    </row>
    <row r="14" spans="1:2" x14ac:dyDescent="0.2">
      <c r="A14" s="1">
        <v>249.4</v>
      </c>
      <c r="B14" s="1">
        <v>178</v>
      </c>
    </row>
    <row r="15" spans="1:2" x14ac:dyDescent="0.2">
      <c r="A15" s="1">
        <v>254.3</v>
      </c>
      <c r="B15" s="1">
        <v>179.1</v>
      </c>
    </row>
    <row r="16" spans="1:2" x14ac:dyDescent="0.2">
      <c r="A16" s="1">
        <v>260.89999999999998</v>
      </c>
      <c r="B16" s="1">
        <v>180.2</v>
      </c>
    </row>
    <row r="17" spans="1:2" x14ac:dyDescent="0.2">
      <c r="A17" s="1">
        <v>263.3</v>
      </c>
      <c r="B17" s="1">
        <v>181.2</v>
      </c>
    </row>
    <row r="18" spans="1:2" x14ac:dyDescent="0.2">
      <c r="A18" s="1">
        <v>265.60000000000002</v>
      </c>
      <c r="B18" s="1">
        <v>181.6</v>
      </c>
    </row>
    <row r="19" spans="1:2" x14ac:dyDescent="0.2">
      <c r="A19" s="1">
        <v>268.2</v>
      </c>
      <c r="B19" s="1">
        <v>182.5</v>
      </c>
    </row>
    <row r="20" spans="1:2" x14ac:dyDescent="0.2">
      <c r="A20" s="1">
        <v>270.39999999999998</v>
      </c>
      <c r="B20" s="1">
        <v>183.3</v>
      </c>
    </row>
    <row r="21" spans="1:2" x14ac:dyDescent="0.2">
      <c r="A21" s="1">
        <v>275.60000000000002</v>
      </c>
      <c r="B21" s="1">
        <v>184.3</v>
      </c>
    </row>
  </sheetData>
  <phoneticPr fontId="0" type="noConversion"/>
  <printOptions headings="1" gridLines="1"/>
  <pageMargins left="0.75" right="0.75" top="1" bottom="1" header="0.5" footer="0.5"/>
  <pageSetup scale="5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I49"/>
  <sheetViews>
    <sheetView workbookViewId="0"/>
  </sheetViews>
  <sheetFormatPr defaultRowHeight="12.75" x14ac:dyDescent="0.2"/>
  <cols>
    <col min="1" max="1" width="20.7109375" customWidth="1"/>
    <col min="2" max="2" width="13.85546875" bestFit="1" customWidth="1"/>
    <col min="3" max="3" width="18.85546875" customWidth="1"/>
    <col min="4" max="4" width="12.5703125" bestFit="1" customWidth="1"/>
    <col min="5" max="5" width="17.85546875" customWidth="1"/>
    <col min="6" max="9" width="12.5703125" bestFit="1" customWidth="1"/>
    <col min="11" max="11" width="13.140625" bestFit="1" customWidth="1"/>
  </cols>
  <sheetData>
    <row r="1" spans="1:9" x14ac:dyDescent="0.2">
      <c r="A1" t="s">
        <v>7</v>
      </c>
    </row>
    <row r="2" spans="1:9" ht="13.5" thickBot="1" x14ac:dyDescent="0.25"/>
    <row r="3" spans="1:9" x14ac:dyDescent="0.2">
      <c r="A3" s="2" t="s">
        <v>8</v>
      </c>
      <c r="B3" s="2"/>
    </row>
    <row r="4" spans="1:9" x14ac:dyDescent="0.2">
      <c r="A4" s="4" t="s">
        <v>9</v>
      </c>
      <c r="B4" s="4">
        <v>0.97840023231181406</v>
      </c>
    </row>
    <row r="5" spans="1:9" x14ac:dyDescent="0.2">
      <c r="A5" s="4" t="s">
        <v>10</v>
      </c>
      <c r="B5" s="4">
        <v>0.95726701458781172</v>
      </c>
    </row>
    <row r="6" spans="1:9" x14ac:dyDescent="0.2">
      <c r="A6" s="4" t="s">
        <v>11</v>
      </c>
      <c r="B6" s="4">
        <v>0.95489295984269007</v>
      </c>
    </row>
    <row r="7" spans="1:9" x14ac:dyDescent="0.2">
      <c r="A7" s="4" t="s">
        <v>12</v>
      </c>
      <c r="B7" s="4">
        <v>3.9826773095932562</v>
      </c>
    </row>
    <row r="8" spans="1:9" ht="13.5" thickBot="1" x14ac:dyDescent="0.25">
      <c r="A8" s="5" t="s">
        <v>13</v>
      </c>
      <c r="B8" s="5">
        <v>20</v>
      </c>
    </row>
    <row r="10" spans="1:9" ht="13.5" thickBot="1" x14ac:dyDescent="0.25">
      <c r="A10" t="s">
        <v>14</v>
      </c>
    </row>
    <row r="11" spans="1:9" x14ac:dyDescent="0.2">
      <c r="A11" s="3"/>
      <c r="B11" s="3" t="s">
        <v>0</v>
      </c>
      <c r="C11" s="3" t="s">
        <v>1</v>
      </c>
      <c r="D11" s="3" t="s">
        <v>2</v>
      </c>
      <c r="E11" s="3" t="s">
        <v>3</v>
      </c>
      <c r="F11" s="3" t="s">
        <v>19</v>
      </c>
    </row>
    <row r="12" spans="1:9" x14ac:dyDescent="0.2">
      <c r="A12" s="4" t="s">
        <v>15</v>
      </c>
      <c r="B12" s="4">
        <v>1</v>
      </c>
      <c r="C12" s="4">
        <v>6395.7665660577195</v>
      </c>
      <c r="D12" s="4">
        <v>6395.7665660577195</v>
      </c>
      <c r="E12" s="4">
        <v>403.22027811485555</v>
      </c>
      <c r="F12" s="4">
        <v>8.9879989725595485E-14</v>
      </c>
    </row>
    <row r="13" spans="1:9" x14ac:dyDescent="0.2">
      <c r="A13" s="4" t="s">
        <v>16</v>
      </c>
      <c r="B13" s="4">
        <v>18</v>
      </c>
      <c r="C13" s="4">
        <v>285.51093394228161</v>
      </c>
      <c r="D13" s="4">
        <v>15.861718552348979</v>
      </c>
      <c r="E13" s="4"/>
      <c r="F13" s="4"/>
    </row>
    <row r="14" spans="1:9" ht="13.5" thickBot="1" x14ac:dyDescent="0.25">
      <c r="A14" s="5" t="s">
        <v>17</v>
      </c>
      <c r="B14" s="5">
        <v>19</v>
      </c>
      <c r="C14" s="5">
        <v>6681.2775000000011</v>
      </c>
      <c r="D14" s="5"/>
      <c r="E14" s="5"/>
      <c r="F14" s="5"/>
    </row>
    <row r="15" spans="1:9" ht="13.5" thickBot="1" x14ac:dyDescent="0.25"/>
    <row r="16" spans="1:9" x14ac:dyDescent="0.2">
      <c r="A16" s="3"/>
      <c r="B16" s="3" t="s">
        <v>20</v>
      </c>
      <c r="C16" s="3" t="s">
        <v>12</v>
      </c>
      <c r="D16" s="3" t="s">
        <v>4</v>
      </c>
      <c r="E16" s="3" t="s">
        <v>21</v>
      </c>
      <c r="F16" s="3" t="s">
        <v>22</v>
      </c>
      <c r="G16" s="3" t="s">
        <v>23</v>
      </c>
      <c r="H16" s="3" t="s">
        <v>24</v>
      </c>
      <c r="I16" s="3" t="s">
        <v>25</v>
      </c>
    </row>
    <row r="17" spans="1:9" x14ac:dyDescent="0.2">
      <c r="A17" s="4" t="s">
        <v>18</v>
      </c>
      <c r="B17" s="4">
        <v>-154.71916203335982</v>
      </c>
      <c r="C17" s="4">
        <v>19.850032294904153</v>
      </c>
      <c r="D17" s="4">
        <v>-7.7944035422591682</v>
      </c>
      <c r="E17" s="4">
        <v>3.5436754629969588E-7</v>
      </c>
      <c r="F17" s="4">
        <v>-196.42253238122035</v>
      </c>
      <c r="G17" s="4">
        <v>-113.01579168549929</v>
      </c>
      <c r="H17" s="4">
        <v>-196.42253238122035</v>
      </c>
      <c r="I17" s="4">
        <v>-113.01579168549929</v>
      </c>
    </row>
    <row r="18" spans="1:9" ht="13.5" thickBot="1" x14ac:dyDescent="0.25">
      <c r="A18" s="5" t="s">
        <v>6</v>
      </c>
      <c r="B18" s="5">
        <v>2.3003706645485837</v>
      </c>
      <c r="C18" s="5">
        <v>0.11455832056289397</v>
      </c>
      <c r="D18" s="5">
        <v>20.080345567615502</v>
      </c>
      <c r="E18" s="5">
        <v>8.9879989725595485E-14</v>
      </c>
      <c r="F18" s="5">
        <v>2.0596925639850019</v>
      </c>
      <c r="G18" s="5">
        <v>2.5410487651121656</v>
      </c>
      <c r="H18" s="5">
        <v>2.0596925639850019</v>
      </c>
      <c r="I18" s="5">
        <v>2.5410487651121656</v>
      </c>
    </row>
    <row r="22" spans="1:9" x14ac:dyDescent="0.2">
      <c r="A22" t="s">
        <v>26</v>
      </c>
    </row>
    <row r="23" spans="1:9" ht="13.5" thickBot="1" x14ac:dyDescent="0.25"/>
    <row r="24" spans="1:9" ht="25.5" x14ac:dyDescent="0.2">
      <c r="A24" s="3" t="s">
        <v>27</v>
      </c>
      <c r="B24" s="6" t="s">
        <v>29</v>
      </c>
      <c r="C24" s="3" t="s">
        <v>28</v>
      </c>
      <c r="D24" s="3" t="s">
        <v>30</v>
      </c>
      <c r="E24" s="6" t="s">
        <v>31</v>
      </c>
    </row>
    <row r="25" spans="1:9" x14ac:dyDescent="0.2">
      <c r="A25" s="4">
        <v>1</v>
      </c>
      <c r="B25" s="4">
        <v>211.72988482922958</v>
      </c>
      <c r="C25" s="4">
        <v>2.8701151707704184</v>
      </c>
    </row>
    <row r="26" spans="1:9" x14ac:dyDescent="0.2">
      <c r="A26" s="4">
        <v>2</v>
      </c>
      <c r="B26" s="4">
        <v>216.10058909187185</v>
      </c>
      <c r="C26" s="4">
        <v>1.5994109081281351</v>
      </c>
      <c r="D26" s="1">
        <f>IF(C26*C25&lt;0,1,0)</f>
        <v>0</v>
      </c>
      <c r="E26" s="1">
        <f>C25</f>
        <v>2.8701151707704184</v>
      </c>
    </row>
    <row r="27" spans="1:9" x14ac:dyDescent="0.2">
      <c r="A27" s="4">
        <v>3</v>
      </c>
      <c r="B27" s="4">
        <v>219.78118215514965</v>
      </c>
      <c r="C27" s="4">
        <v>-0.18118215514965641</v>
      </c>
      <c r="D27" s="1">
        <f t="shared" ref="D27:D44" si="0">IF(C27*C26&lt;0,1,0)</f>
        <v>1</v>
      </c>
      <c r="E27" s="1">
        <f t="shared" ref="E27:E44" si="1">C26</f>
        <v>1.5994109081281351</v>
      </c>
    </row>
    <row r="28" spans="1:9" x14ac:dyDescent="0.2">
      <c r="A28" s="4">
        <v>4</v>
      </c>
      <c r="B28" s="4">
        <v>223.92184935133704</v>
      </c>
      <c r="C28" s="4">
        <v>3.2781506486629439</v>
      </c>
      <c r="D28" s="1">
        <f t="shared" si="0"/>
        <v>1</v>
      </c>
      <c r="E28" s="1">
        <f t="shared" si="1"/>
        <v>-0.18118215514965641</v>
      </c>
    </row>
    <row r="29" spans="1:9" x14ac:dyDescent="0.2">
      <c r="A29" s="4">
        <v>5</v>
      </c>
      <c r="B29" s="4">
        <v>226.91233121525025</v>
      </c>
      <c r="C29" s="4">
        <v>3.9876687847497578</v>
      </c>
      <c r="D29" s="1">
        <f t="shared" si="0"/>
        <v>0</v>
      </c>
      <c r="E29" s="1">
        <f t="shared" si="1"/>
        <v>3.2781506486629439</v>
      </c>
    </row>
    <row r="30" spans="1:9" x14ac:dyDescent="0.2">
      <c r="A30" s="4">
        <v>6</v>
      </c>
      <c r="B30" s="4">
        <v>231.51307254434741</v>
      </c>
      <c r="C30" s="4">
        <v>1.7869274556526022</v>
      </c>
      <c r="D30" s="1">
        <f t="shared" si="0"/>
        <v>0</v>
      </c>
      <c r="E30" s="1">
        <f t="shared" si="1"/>
        <v>3.9876687847497578</v>
      </c>
    </row>
    <row r="31" spans="1:9" x14ac:dyDescent="0.2">
      <c r="A31" s="4">
        <v>7</v>
      </c>
      <c r="B31" s="4">
        <v>232.43322081016683</v>
      </c>
      <c r="C31" s="4">
        <v>1.6667791898331643</v>
      </c>
      <c r="D31" s="1">
        <f t="shared" si="0"/>
        <v>0</v>
      </c>
      <c r="E31" s="1">
        <f t="shared" si="1"/>
        <v>1.7869274556526022</v>
      </c>
    </row>
    <row r="32" spans="1:9" x14ac:dyDescent="0.2">
      <c r="A32" s="4">
        <v>8</v>
      </c>
      <c r="B32" s="4">
        <v>235.6537397405348</v>
      </c>
      <c r="C32" s="4">
        <v>-3.3537397405347917</v>
      </c>
      <c r="D32" s="1">
        <f t="shared" si="0"/>
        <v>1</v>
      </c>
      <c r="E32" s="1">
        <f t="shared" si="1"/>
        <v>1.6667791898331643</v>
      </c>
    </row>
    <row r="33" spans="1:5" x14ac:dyDescent="0.2">
      <c r="A33" s="4">
        <v>9</v>
      </c>
      <c r="B33" s="4">
        <v>237.4940362721737</v>
      </c>
      <c r="C33" s="4">
        <v>-3.7940362721737131</v>
      </c>
      <c r="D33" s="1">
        <f t="shared" si="0"/>
        <v>0</v>
      </c>
      <c r="E33" s="1">
        <f t="shared" si="1"/>
        <v>-3.3537397405347917</v>
      </c>
    </row>
    <row r="34" spans="1:5" x14ac:dyDescent="0.2">
      <c r="A34" s="4">
        <v>10</v>
      </c>
      <c r="B34" s="4">
        <v>240.02444400317714</v>
      </c>
      <c r="C34" s="4">
        <v>-3.5244440031771376</v>
      </c>
      <c r="D34" s="1">
        <f t="shared" si="0"/>
        <v>0</v>
      </c>
      <c r="E34" s="1">
        <f t="shared" si="1"/>
        <v>-3.7940362721737131</v>
      </c>
    </row>
    <row r="35" spans="1:5" x14ac:dyDescent="0.2">
      <c r="A35" s="4">
        <v>11</v>
      </c>
      <c r="B35" s="4">
        <v>245.31529653163889</v>
      </c>
      <c r="C35" s="4">
        <v>-6.6152965316389043</v>
      </c>
      <c r="D35" s="1">
        <f t="shared" si="0"/>
        <v>0</v>
      </c>
      <c r="E35" s="1">
        <f t="shared" si="1"/>
        <v>-3.5244440031771376</v>
      </c>
    </row>
    <row r="36" spans="1:5" x14ac:dyDescent="0.2">
      <c r="A36" s="4">
        <v>12</v>
      </c>
      <c r="B36" s="4">
        <v>250.37611199364576</v>
      </c>
      <c r="C36" s="4">
        <v>-7.176111993645776</v>
      </c>
      <c r="D36" s="1">
        <f t="shared" si="0"/>
        <v>0</v>
      </c>
      <c r="E36" s="1">
        <f t="shared" si="1"/>
        <v>-6.6152965316389043</v>
      </c>
    </row>
    <row r="37" spans="1:5" x14ac:dyDescent="0.2">
      <c r="A37" s="4">
        <v>13</v>
      </c>
      <c r="B37" s="4">
        <v>254.7468162562881</v>
      </c>
      <c r="C37" s="4">
        <v>-5.3468162562880934</v>
      </c>
      <c r="D37" s="1">
        <f t="shared" si="0"/>
        <v>0</v>
      </c>
      <c r="E37" s="1">
        <f t="shared" si="1"/>
        <v>-7.176111993645776</v>
      </c>
    </row>
    <row r="38" spans="1:5" x14ac:dyDescent="0.2">
      <c r="A38" s="4">
        <v>14</v>
      </c>
      <c r="B38" s="4">
        <v>257.27722398729156</v>
      </c>
      <c r="C38" s="4">
        <v>-2.977223987291552</v>
      </c>
      <c r="D38" s="1">
        <f t="shared" si="0"/>
        <v>0</v>
      </c>
      <c r="E38" s="1">
        <f t="shared" si="1"/>
        <v>-5.3468162562880934</v>
      </c>
    </row>
    <row r="39" spans="1:5" x14ac:dyDescent="0.2">
      <c r="A39" s="4">
        <v>15</v>
      </c>
      <c r="B39" s="4">
        <v>259.80763171829494</v>
      </c>
      <c r="C39" s="4">
        <v>1.0923682817050349</v>
      </c>
      <c r="D39" s="1">
        <f t="shared" si="0"/>
        <v>1</v>
      </c>
      <c r="E39" s="1">
        <f t="shared" si="1"/>
        <v>-2.977223987291552</v>
      </c>
    </row>
    <row r="40" spans="1:5" x14ac:dyDescent="0.2">
      <c r="A40" s="4">
        <v>16</v>
      </c>
      <c r="B40" s="4">
        <v>262.10800238284355</v>
      </c>
      <c r="C40" s="4">
        <v>1.1919976171564599</v>
      </c>
      <c r="D40" s="1">
        <f t="shared" si="0"/>
        <v>0</v>
      </c>
      <c r="E40" s="1">
        <f t="shared" si="1"/>
        <v>1.0923682817050349</v>
      </c>
    </row>
    <row r="41" spans="1:5" x14ac:dyDescent="0.2">
      <c r="A41" s="4">
        <v>17</v>
      </c>
      <c r="B41" s="4">
        <v>263.02815064866297</v>
      </c>
      <c r="C41" s="4">
        <v>2.5718493513370504</v>
      </c>
      <c r="D41" s="1">
        <f t="shared" si="0"/>
        <v>0</v>
      </c>
      <c r="E41" s="1">
        <f t="shared" si="1"/>
        <v>1.1919976171564599</v>
      </c>
    </row>
    <row r="42" spans="1:5" x14ac:dyDescent="0.2">
      <c r="A42" s="4">
        <v>18</v>
      </c>
      <c r="B42" s="4">
        <v>265.0984842467567</v>
      </c>
      <c r="C42" s="4">
        <v>3.1015157532432909</v>
      </c>
      <c r="D42" s="1">
        <f t="shared" si="0"/>
        <v>0</v>
      </c>
      <c r="E42" s="1">
        <f t="shared" si="1"/>
        <v>2.5718493513370504</v>
      </c>
    </row>
    <row r="43" spans="1:5" x14ac:dyDescent="0.2">
      <c r="A43" s="4">
        <v>19</v>
      </c>
      <c r="B43" s="4">
        <v>266.93878077839565</v>
      </c>
      <c r="C43" s="4">
        <v>3.461219221604324</v>
      </c>
      <c r="D43" s="1">
        <f t="shared" si="0"/>
        <v>0</v>
      </c>
      <c r="E43" s="1">
        <f t="shared" si="1"/>
        <v>3.1015157532432909</v>
      </c>
    </row>
    <row r="44" spans="1:5" ht="13.5" thickBot="1" x14ac:dyDescent="0.25">
      <c r="A44" s="5">
        <v>20</v>
      </c>
      <c r="B44" s="5">
        <v>269.23915144294415</v>
      </c>
      <c r="C44" s="5">
        <v>6.3608485570558742</v>
      </c>
      <c r="D44" s="5">
        <f t="shared" si="0"/>
        <v>0</v>
      </c>
      <c r="E44" s="5">
        <f t="shared" si="1"/>
        <v>3.461219221604324</v>
      </c>
    </row>
    <row r="46" spans="1:5" x14ac:dyDescent="0.2">
      <c r="C46" s="8" t="s">
        <v>32</v>
      </c>
      <c r="D46" s="1">
        <f>SUM(D26:D44)</f>
        <v>4</v>
      </c>
    </row>
    <row r="47" spans="1:5" x14ac:dyDescent="0.2">
      <c r="C47" s="1" t="s">
        <v>35</v>
      </c>
      <c r="D47">
        <f>9.5-SQRT(19)</f>
        <v>5.141101056459326</v>
      </c>
    </row>
    <row r="48" spans="1:5" x14ac:dyDescent="0.2">
      <c r="C48" s="1" t="s">
        <v>33</v>
      </c>
    </row>
    <row r="49" spans="3:4" x14ac:dyDescent="0.2">
      <c r="C49" s="1" t="s">
        <v>34</v>
      </c>
      <c r="D49">
        <f>CORREL(C26:C44,E26:E44)</f>
        <v>0.82269713093871177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A1:D21"/>
  <sheetViews>
    <sheetView zoomScaleNormal="100" workbookViewId="0"/>
  </sheetViews>
  <sheetFormatPr defaultRowHeight="12.75" x14ac:dyDescent="0.2"/>
  <cols>
    <col min="1" max="1" width="9.140625" style="1"/>
    <col min="2" max="2" width="14.85546875" style="1" bestFit="1" customWidth="1"/>
    <col min="3" max="3" width="24.5703125" style="1" bestFit="1" customWidth="1"/>
    <col min="4" max="4" width="21.42578125" style="1" bestFit="1" customWidth="1"/>
    <col min="5" max="16384" width="9.140625" style="1"/>
  </cols>
  <sheetData>
    <row r="1" spans="1:4" ht="15.75" x14ac:dyDescent="0.3">
      <c r="A1" s="1" t="s">
        <v>5</v>
      </c>
      <c r="B1" s="1" t="s">
        <v>6</v>
      </c>
      <c r="C1" s="1" t="s">
        <v>37</v>
      </c>
      <c r="D1" s="1" t="s">
        <v>36</v>
      </c>
    </row>
    <row r="2" spans="1:4" x14ac:dyDescent="0.2">
      <c r="A2" s="1">
        <v>214.6</v>
      </c>
      <c r="B2" s="1">
        <v>159.30000000000001</v>
      </c>
    </row>
    <row r="3" spans="1:4" x14ac:dyDescent="0.2">
      <c r="A3" s="1">
        <v>217.7</v>
      </c>
      <c r="B3" s="1">
        <v>161.19999999999999</v>
      </c>
      <c r="C3" s="1">
        <f>A3-0.82*A2</f>
        <v>41.728000000000009</v>
      </c>
      <c r="D3" s="1">
        <f>B3-0.82*B2</f>
        <v>30.573999999999984</v>
      </c>
    </row>
    <row r="4" spans="1:4" x14ac:dyDescent="0.2">
      <c r="A4" s="1">
        <v>219.6</v>
      </c>
      <c r="B4" s="1">
        <v>162.80000000000001</v>
      </c>
      <c r="C4" s="1">
        <f t="shared" ref="C4:C21" si="0">A4-0.82*A3</f>
        <v>41.086000000000013</v>
      </c>
      <c r="D4" s="1">
        <f t="shared" ref="D4:D21" si="1">B4-0.82*B3</f>
        <v>30.616000000000042</v>
      </c>
    </row>
    <row r="5" spans="1:4" x14ac:dyDescent="0.2">
      <c r="A5" s="1">
        <v>227.2</v>
      </c>
      <c r="B5" s="1">
        <v>164.6</v>
      </c>
      <c r="C5" s="1">
        <f t="shared" si="0"/>
        <v>47.128000000000014</v>
      </c>
      <c r="D5" s="1">
        <f t="shared" si="1"/>
        <v>31.103999999999985</v>
      </c>
    </row>
    <row r="6" spans="1:4" x14ac:dyDescent="0.2">
      <c r="A6" s="1">
        <v>230.9</v>
      </c>
      <c r="B6" s="1">
        <v>165.9</v>
      </c>
      <c r="C6" s="1">
        <f t="shared" si="0"/>
        <v>44.596000000000032</v>
      </c>
      <c r="D6" s="1">
        <f t="shared" si="1"/>
        <v>30.928000000000026</v>
      </c>
    </row>
    <row r="7" spans="1:4" x14ac:dyDescent="0.2">
      <c r="A7" s="1">
        <v>233.3</v>
      </c>
      <c r="B7" s="1">
        <v>167.9</v>
      </c>
      <c r="C7" s="1">
        <f t="shared" si="0"/>
        <v>43.962000000000018</v>
      </c>
      <c r="D7" s="1">
        <f t="shared" si="1"/>
        <v>31.862000000000023</v>
      </c>
    </row>
    <row r="8" spans="1:4" x14ac:dyDescent="0.2">
      <c r="A8" s="1">
        <v>234.1</v>
      </c>
      <c r="B8" s="1">
        <v>168.3</v>
      </c>
      <c r="C8" s="1">
        <f t="shared" si="0"/>
        <v>42.793999999999983</v>
      </c>
      <c r="D8" s="1">
        <f t="shared" si="1"/>
        <v>30.622000000000014</v>
      </c>
    </row>
    <row r="9" spans="1:4" x14ac:dyDescent="0.2">
      <c r="A9" s="1">
        <v>232.3</v>
      </c>
      <c r="B9" s="1">
        <v>169.7</v>
      </c>
      <c r="C9" s="1">
        <f t="shared" si="0"/>
        <v>40.338000000000022</v>
      </c>
      <c r="D9" s="1">
        <f t="shared" si="1"/>
        <v>31.693999999999988</v>
      </c>
    </row>
    <row r="10" spans="1:4" x14ac:dyDescent="0.2">
      <c r="A10" s="1">
        <v>233.7</v>
      </c>
      <c r="B10" s="1">
        <v>170.5</v>
      </c>
      <c r="C10" s="1">
        <f t="shared" si="0"/>
        <v>43.213999999999999</v>
      </c>
      <c r="D10" s="1">
        <f t="shared" si="1"/>
        <v>31.346000000000004</v>
      </c>
    </row>
    <row r="11" spans="1:4" x14ac:dyDescent="0.2">
      <c r="A11" s="1">
        <v>236.5</v>
      </c>
      <c r="B11" s="1">
        <v>171.6</v>
      </c>
      <c r="C11" s="1">
        <f t="shared" si="0"/>
        <v>44.866000000000014</v>
      </c>
      <c r="D11" s="1">
        <f t="shared" si="1"/>
        <v>31.789999999999992</v>
      </c>
    </row>
    <row r="12" spans="1:4" x14ac:dyDescent="0.2">
      <c r="A12" s="1">
        <v>238.7</v>
      </c>
      <c r="B12" s="1">
        <v>173.9</v>
      </c>
      <c r="C12" s="1">
        <f t="shared" si="0"/>
        <v>44.77000000000001</v>
      </c>
      <c r="D12" s="1">
        <f t="shared" si="1"/>
        <v>33.188000000000017</v>
      </c>
    </row>
    <row r="13" spans="1:4" x14ac:dyDescent="0.2">
      <c r="A13" s="1">
        <v>243.2</v>
      </c>
      <c r="B13" s="1">
        <v>176.1</v>
      </c>
      <c r="C13" s="1">
        <f t="shared" si="0"/>
        <v>47.466000000000008</v>
      </c>
      <c r="D13" s="1">
        <f t="shared" si="1"/>
        <v>33.50200000000001</v>
      </c>
    </row>
    <row r="14" spans="1:4" x14ac:dyDescent="0.2">
      <c r="A14" s="1">
        <v>249.4</v>
      </c>
      <c r="B14" s="1">
        <v>178</v>
      </c>
      <c r="C14" s="1">
        <f t="shared" si="0"/>
        <v>49.976000000000028</v>
      </c>
      <c r="D14" s="1">
        <f t="shared" si="1"/>
        <v>33.598000000000013</v>
      </c>
    </row>
    <row r="15" spans="1:4" x14ac:dyDescent="0.2">
      <c r="A15" s="1">
        <v>254.3</v>
      </c>
      <c r="B15" s="1">
        <v>179.1</v>
      </c>
      <c r="C15" s="1">
        <f t="shared" si="0"/>
        <v>49.79200000000003</v>
      </c>
      <c r="D15" s="1">
        <f t="shared" si="1"/>
        <v>33.140000000000015</v>
      </c>
    </row>
    <row r="16" spans="1:4" x14ac:dyDescent="0.2">
      <c r="A16" s="1">
        <v>260.89999999999998</v>
      </c>
      <c r="B16" s="1">
        <v>180.2</v>
      </c>
      <c r="C16" s="1">
        <f t="shared" si="0"/>
        <v>52.373999999999967</v>
      </c>
      <c r="D16" s="1">
        <f t="shared" si="1"/>
        <v>33.337999999999994</v>
      </c>
    </row>
    <row r="17" spans="1:4" x14ac:dyDescent="0.2">
      <c r="A17" s="1">
        <v>263.3</v>
      </c>
      <c r="B17" s="1">
        <v>181.2</v>
      </c>
      <c r="C17" s="1">
        <f t="shared" si="0"/>
        <v>49.362000000000052</v>
      </c>
      <c r="D17" s="1">
        <f t="shared" si="1"/>
        <v>33.436000000000007</v>
      </c>
    </row>
    <row r="18" spans="1:4" x14ac:dyDescent="0.2">
      <c r="A18" s="1">
        <v>265.60000000000002</v>
      </c>
      <c r="B18" s="1">
        <v>181.6</v>
      </c>
      <c r="C18" s="1">
        <f t="shared" si="0"/>
        <v>49.694000000000017</v>
      </c>
      <c r="D18" s="1">
        <f t="shared" si="1"/>
        <v>33.01600000000002</v>
      </c>
    </row>
    <row r="19" spans="1:4" x14ac:dyDescent="0.2">
      <c r="A19" s="1">
        <v>268.2</v>
      </c>
      <c r="B19" s="1">
        <v>182.5</v>
      </c>
      <c r="C19" s="1">
        <f t="shared" si="0"/>
        <v>50.407999999999987</v>
      </c>
      <c r="D19" s="1">
        <f t="shared" si="1"/>
        <v>33.588000000000022</v>
      </c>
    </row>
    <row r="20" spans="1:4" x14ac:dyDescent="0.2">
      <c r="A20" s="1">
        <v>270.39999999999998</v>
      </c>
      <c r="B20" s="1">
        <v>183.3</v>
      </c>
      <c r="C20" s="1">
        <f t="shared" si="0"/>
        <v>50.475999999999999</v>
      </c>
      <c r="D20" s="1">
        <f t="shared" si="1"/>
        <v>33.650000000000034</v>
      </c>
    </row>
    <row r="21" spans="1:4" x14ac:dyDescent="0.2">
      <c r="A21" s="1">
        <v>275.60000000000002</v>
      </c>
      <c r="B21" s="1">
        <v>184.3</v>
      </c>
      <c r="C21" s="1">
        <f t="shared" si="0"/>
        <v>53.872000000000043</v>
      </c>
      <c r="D21" s="1">
        <f t="shared" si="1"/>
        <v>33.994</v>
      </c>
    </row>
  </sheetData>
  <phoneticPr fontId="0" type="noConversion"/>
  <printOptions headings="1" gridLines="1"/>
  <pageMargins left="0.75" right="0.75" top="1" bottom="1" header="0.5" footer="0.5"/>
  <pageSetup scale="4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I45"/>
  <sheetViews>
    <sheetView tabSelected="1" workbookViewId="0"/>
  </sheetViews>
  <sheetFormatPr defaultRowHeight="12.75" x14ac:dyDescent="0.2"/>
  <cols>
    <col min="1" max="1" width="21.5703125" customWidth="1"/>
    <col min="2" max="2" width="15" bestFit="1" customWidth="1"/>
    <col min="3" max="3" width="17.5703125" bestFit="1" customWidth="1"/>
    <col min="4" max="4" width="12.5703125" bestFit="1" customWidth="1"/>
    <col min="5" max="5" width="12.42578125" bestFit="1" customWidth="1"/>
    <col min="6" max="9" width="12.5703125" bestFit="1" customWidth="1"/>
  </cols>
  <sheetData>
    <row r="1" spans="1:9" x14ac:dyDescent="0.2">
      <c r="A1" t="s">
        <v>7</v>
      </c>
    </row>
    <row r="2" spans="1:9" ht="13.5" thickBot="1" x14ac:dyDescent="0.25"/>
    <row r="3" spans="1:9" ht="15.75" x14ac:dyDescent="0.3">
      <c r="A3" s="2" t="s">
        <v>8</v>
      </c>
      <c r="B3" s="2"/>
      <c r="D3" s="1" t="s">
        <v>41</v>
      </c>
    </row>
    <row r="4" spans="1:9" x14ac:dyDescent="0.2">
      <c r="A4" s="4" t="s">
        <v>9</v>
      </c>
      <c r="B4" s="4">
        <v>0.84225027743512215</v>
      </c>
      <c r="D4" s="1" t="s">
        <v>40</v>
      </c>
    </row>
    <row r="5" spans="1:9" ht="15.75" x14ac:dyDescent="0.3">
      <c r="A5" s="4" t="s">
        <v>10</v>
      </c>
      <c r="B5" s="4">
        <v>0.70938552983954029</v>
      </c>
      <c r="D5" s="1" t="s">
        <v>42</v>
      </c>
    </row>
    <row r="6" spans="1:9" x14ac:dyDescent="0.2">
      <c r="A6" s="4" t="s">
        <v>11</v>
      </c>
      <c r="B6" s="4">
        <v>0.69229056100657205</v>
      </c>
    </row>
    <row r="7" spans="1:9" x14ac:dyDescent="0.2">
      <c r="A7" s="4" t="s">
        <v>12</v>
      </c>
      <c r="B7" s="4">
        <v>2.2337087640706064</v>
      </c>
    </row>
    <row r="8" spans="1:9" ht="13.5" thickBot="1" x14ac:dyDescent="0.25">
      <c r="A8" s="5" t="s">
        <v>13</v>
      </c>
      <c r="B8" s="5">
        <v>19</v>
      </c>
    </row>
    <row r="10" spans="1:9" ht="13.5" thickBot="1" x14ac:dyDescent="0.25">
      <c r="A10" t="s">
        <v>14</v>
      </c>
    </row>
    <row r="11" spans="1:9" x14ac:dyDescent="0.2">
      <c r="A11" s="3"/>
      <c r="B11" s="3" t="s">
        <v>0</v>
      </c>
      <c r="C11" s="3" t="s">
        <v>1</v>
      </c>
      <c r="D11" s="3" t="s">
        <v>2</v>
      </c>
      <c r="E11" s="3" t="s">
        <v>3</v>
      </c>
      <c r="F11" s="3" t="s">
        <v>19</v>
      </c>
    </row>
    <row r="12" spans="1:9" x14ac:dyDescent="0.2">
      <c r="A12" s="4" t="s">
        <v>15</v>
      </c>
      <c r="B12" s="4">
        <v>1</v>
      </c>
      <c r="C12" s="4">
        <v>207.04612577960421</v>
      </c>
      <c r="D12" s="4">
        <v>207.04612577960421</v>
      </c>
      <c r="E12" s="4">
        <v>41.496743092708456</v>
      </c>
      <c r="F12" s="4">
        <v>6.0832597440100928E-6</v>
      </c>
    </row>
    <row r="13" spans="1:9" x14ac:dyDescent="0.2">
      <c r="A13" s="4" t="s">
        <v>16</v>
      </c>
      <c r="B13" s="4">
        <v>17</v>
      </c>
      <c r="C13" s="4">
        <v>84.820732325659208</v>
      </c>
      <c r="D13" s="4">
        <v>4.9894548426858361</v>
      </c>
      <c r="E13" s="4"/>
      <c r="F13" s="4"/>
    </row>
    <row r="14" spans="1:9" ht="13.5" thickBot="1" x14ac:dyDescent="0.25">
      <c r="A14" s="5" t="s">
        <v>17</v>
      </c>
      <c r="B14" s="5">
        <v>18</v>
      </c>
      <c r="C14" s="5">
        <v>291.86685810526342</v>
      </c>
      <c r="D14" s="5"/>
      <c r="E14" s="5"/>
      <c r="F14" s="5"/>
    </row>
    <row r="15" spans="1:9" ht="13.5" thickBot="1" x14ac:dyDescent="0.25"/>
    <row r="16" spans="1:9" x14ac:dyDescent="0.2">
      <c r="A16" s="3"/>
      <c r="B16" s="3" t="s">
        <v>20</v>
      </c>
      <c r="C16" s="3" t="s">
        <v>12</v>
      </c>
      <c r="D16" s="3" t="s">
        <v>4</v>
      </c>
      <c r="E16" s="3" t="s">
        <v>21</v>
      </c>
      <c r="F16" s="3" t="s">
        <v>22</v>
      </c>
      <c r="G16" s="3" t="s">
        <v>23</v>
      </c>
      <c r="H16" s="3" t="s">
        <v>24</v>
      </c>
      <c r="I16" s="3" t="s">
        <v>25</v>
      </c>
    </row>
    <row r="17" spans="1:9" x14ac:dyDescent="0.2">
      <c r="A17" s="4" t="s">
        <v>18</v>
      </c>
      <c r="B17" s="4">
        <v>-42.177052470295358</v>
      </c>
      <c r="C17" s="4">
        <v>13.811364178953706</v>
      </c>
      <c r="D17" s="4">
        <v>-3.0537933779609108</v>
      </c>
      <c r="E17" s="4">
        <v>7.1807429812630226E-3</v>
      </c>
      <c r="F17" s="4">
        <v>-71.316483766180951</v>
      </c>
      <c r="G17" s="4">
        <v>-13.037621174409768</v>
      </c>
      <c r="H17" s="4">
        <v>-71.316483766180951</v>
      </c>
      <c r="I17" s="4">
        <v>-13.037621174409768</v>
      </c>
    </row>
    <row r="18" spans="1:9" ht="13.5" thickBot="1" x14ac:dyDescent="0.25">
      <c r="A18" s="5" t="s">
        <v>38</v>
      </c>
      <c r="B18" s="5">
        <v>2.7468365083686646</v>
      </c>
      <c r="C18" s="5">
        <v>0.42640845253062298</v>
      </c>
      <c r="D18" s="5">
        <v>6.4417965733720948</v>
      </c>
      <c r="E18" s="5">
        <v>6.0832597440100826E-6</v>
      </c>
      <c r="F18" s="5">
        <v>1.8471933126997577</v>
      </c>
      <c r="G18" s="5">
        <v>3.6464797040375716</v>
      </c>
      <c r="H18" s="5">
        <v>1.8471933126997577</v>
      </c>
      <c r="I18" s="5">
        <v>3.6464797040375716</v>
      </c>
    </row>
    <row r="22" spans="1:9" x14ac:dyDescent="0.2">
      <c r="A22" t="s">
        <v>26</v>
      </c>
    </row>
    <row r="23" spans="1:9" ht="13.5" thickBot="1" x14ac:dyDescent="0.25"/>
    <row r="24" spans="1:9" x14ac:dyDescent="0.2">
      <c r="A24" s="3" t="s">
        <v>27</v>
      </c>
      <c r="B24" s="3" t="s">
        <v>39</v>
      </c>
      <c r="C24" s="3" t="s">
        <v>28</v>
      </c>
      <c r="D24" s="3" t="s">
        <v>30</v>
      </c>
    </row>
    <row r="25" spans="1:9" x14ac:dyDescent="0.2">
      <c r="A25" s="4">
        <v>1</v>
      </c>
      <c r="B25" s="4">
        <v>41.804726936568152</v>
      </c>
      <c r="C25" s="4">
        <v>-7.6726936568142889E-2</v>
      </c>
    </row>
    <row r="26" spans="1:9" x14ac:dyDescent="0.2">
      <c r="A26" s="4">
        <v>2</v>
      </c>
      <c r="B26" s="4">
        <v>41.920094069919791</v>
      </c>
      <c r="C26" s="4">
        <v>-0.83409406991977875</v>
      </c>
      <c r="D26" s="1">
        <f>IF(C25*C26&lt;0,1,0)</f>
        <v>0</v>
      </c>
    </row>
    <row r="27" spans="1:9" x14ac:dyDescent="0.2">
      <c r="A27" s="4">
        <v>3</v>
      </c>
      <c r="B27" s="4">
        <v>43.260550286003543</v>
      </c>
      <c r="C27" s="4">
        <v>3.8674497139964714</v>
      </c>
      <c r="D27" s="1">
        <f t="shared" ref="D27:D43" si="0">IF(C26*C27&lt;0,1,0)</f>
        <v>1</v>
      </c>
    </row>
    <row r="28" spans="1:9" x14ac:dyDescent="0.2">
      <c r="A28" s="4">
        <v>4</v>
      </c>
      <c r="B28" s="4">
        <v>42.777107060530774</v>
      </c>
      <c r="C28" s="4">
        <v>1.8188929394692579</v>
      </c>
      <c r="D28" s="1">
        <f t="shared" si="0"/>
        <v>0</v>
      </c>
    </row>
    <row r="29" spans="1:9" x14ac:dyDescent="0.2">
      <c r="A29" s="4">
        <v>5</v>
      </c>
      <c r="B29" s="4">
        <v>45.342652359347092</v>
      </c>
      <c r="C29" s="4">
        <v>-1.3806523593470743</v>
      </c>
      <c r="D29" s="1">
        <f t="shared" si="0"/>
        <v>1</v>
      </c>
    </row>
    <row r="30" spans="1:9" x14ac:dyDescent="0.2">
      <c r="A30" s="4">
        <v>6</v>
      </c>
      <c r="B30" s="4">
        <v>41.936575088969924</v>
      </c>
      <c r="C30" s="4">
        <v>0.85742491103005847</v>
      </c>
      <c r="D30" s="1">
        <f t="shared" si="0"/>
        <v>1</v>
      </c>
    </row>
    <row r="31" spans="1:9" x14ac:dyDescent="0.2">
      <c r="A31" s="4">
        <v>7</v>
      </c>
      <c r="B31" s="4">
        <v>44.881183825941058</v>
      </c>
      <c r="C31" s="4">
        <v>-4.5431838259410355</v>
      </c>
      <c r="D31" s="1">
        <f t="shared" si="0"/>
        <v>1</v>
      </c>
    </row>
    <row r="32" spans="1:9" x14ac:dyDescent="0.2">
      <c r="A32" s="4">
        <v>8</v>
      </c>
      <c r="B32" s="4">
        <v>43.92528472102881</v>
      </c>
      <c r="C32" s="4">
        <v>-0.71128472102881091</v>
      </c>
      <c r="D32" s="1">
        <f t="shared" si="0"/>
        <v>0</v>
      </c>
    </row>
    <row r="33" spans="1:4" x14ac:dyDescent="0.2">
      <c r="A33" s="4">
        <v>9</v>
      </c>
      <c r="B33" s="4">
        <v>45.144880130744461</v>
      </c>
      <c r="C33" s="4">
        <v>-0.27888013074444729</v>
      </c>
      <c r="D33" s="1">
        <f t="shared" si="0"/>
        <v>0</v>
      </c>
    </row>
    <row r="34" spans="1:4" x14ac:dyDescent="0.2">
      <c r="A34" s="4">
        <v>10</v>
      </c>
      <c r="B34" s="4">
        <v>48.984957569443928</v>
      </c>
      <c r="C34" s="4">
        <v>-4.2149575694439179</v>
      </c>
      <c r="D34" s="1">
        <f t="shared" si="0"/>
        <v>0</v>
      </c>
    </row>
    <row r="35" spans="1:4" x14ac:dyDescent="0.2">
      <c r="A35" s="4">
        <v>11</v>
      </c>
      <c r="B35" s="4">
        <v>49.847464233071669</v>
      </c>
      <c r="C35" s="4">
        <v>-2.3814642330716609</v>
      </c>
      <c r="D35" s="1">
        <f t="shared" si="0"/>
        <v>0</v>
      </c>
    </row>
    <row r="36" spans="1:4" x14ac:dyDescent="0.2">
      <c r="A36" s="4">
        <v>12</v>
      </c>
      <c r="B36" s="4">
        <v>50.111160537875072</v>
      </c>
      <c r="C36" s="4">
        <v>-0.13516053787504489</v>
      </c>
      <c r="D36" s="1">
        <f t="shared" si="0"/>
        <v>0</v>
      </c>
    </row>
    <row r="37" spans="1:4" x14ac:dyDescent="0.2">
      <c r="A37" s="4">
        <v>13</v>
      </c>
      <c r="B37" s="4">
        <v>48.853109417042226</v>
      </c>
      <c r="C37" s="4">
        <v>0.93889058295780359</v>
      </c>
      <c r="D37" s="1">
        <f t="shared" si="0"/>
        <v>1</v>
      </c>
    </row>
    <row r="38" spans="1:4" x14ac:dyDescent="0.2">
      <c r="A38" s="4">
        <v>14</v>
      </c>
      <c r="B38" s="4">
        <v>49.396983045699166</v>
      </c>
      <c r="C38" s="4">
        <v>2.9770169543008009</v>
      </c>
      <c r="D38" s="1">
        <f t="shared" si="0"/>
        <v>0</v>
      </c>
    </row>
    <row r="39" spans="1:4" x14ac:dyDescent="0.2">
      <c r="A39" s="4">
        <v>15</v>
      </c>
      <c r="B39" s="4">
        <v>49.666173023519328</v>
      </c>
      <c r="C39" s="4">
        <v>-0.30417302351927589</v>
      </c>
      <c r="D39" s="1">
        <f t="shared" si="0"/>
        <v>1</v>
      </c>
    </row>
    <row r="40" spans="1:4" x14ac:dyDescent="0.2">
      <c r="A40" s="4">
        <v>16</v>
      </c>
      <c r="B40" s="4">
        <v>48.51250169000452</v>
      </c>
      <c r="C40" s="4">
        <v>1.1814983099954972</v>
      </c>
      <c r="D40" s="1">
        <f t="shared" si="0"/>
        <v>1</v>
      </c>
    </row>
    <row r="41" spans="1:4" x14ac:dyDescent="0.2">
      <c r="A41" s="4">
        <v>17</v>
      </c>
      <c r="B41" s="4">
        <v>50.083692172791409</v>
      </c>
      <c r="C41" s="4">
        <v>0.3243078272085782</v>
      </c>
      <c r="D41" s="1">
        <f t="shared" si="0"/>
        <v>0</v>
      </c>
    </row>
    <row r="42" spans="1:4" x14ac:dyDescent="0.2">
      <c r="A42" s="4">
        <v>18</v>
      </c>
      <c r="B42" s="4">
        <v>50.253996036310305</v>
      </c>
      <c r="C42" s="4">
        <v>0.22200396368969422</v>
      </c>
      <c r="D42" s="1">
        <f t="shared" si="0"/>
        <v>0</v>
      </c>
    </row>
    <row r="43" spans="1:4" ht="13.5" thickBot="1" x14ac:dyDescent="0.25">
      <c r="A43" s="5">
        <v>19</v>
      </c>
      <c r="B43" s="5">
        <v>51.198907795189022</v>
      </c>
      <c r="C43" s="5">
        <v>2.6730922048110202</v>
      </c>
      <c r="D43" s="5">
        <f t="shared" si="0"/>
        <v>0</v>
      </c>
    </row>
    <row r="45" spans="1:4" x14ac:dyDescent="0.2">
      <c r="C45" s="7" t="s">
        <v>32</v>
      </c>
      <c r="D45" s="1">
        <f>SUM(D25:D43)</f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Dane</vt:lpstr>
      <vt:lpstr>Regresja</vt:lpstr>
      <vt:lpstr>Korekta</vt:lpstr>
      <vt:lpstr>Regresja - korekta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2019-08-06T18:43:40Z</dcterms:created>
  <dcterms:modified xsi:type="dcterms:W3CDTF">2019-08-06T18:43:40Z</dcterms:modified>
</cp:coreProperties>
</file>