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01"/>
  <workbookPr filterPrivacy="1" codeName="Ten_skoroszyt" defaultThemeVersion="124226"/>
  <xr:revisionPtr revIDLastSave="0" documentId="13_ncr:1_{4D9CA645-1C98-45E6-BB26-B375F0DA900C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Dane" sheetId="1" r:id="rId1"/>
    <sheet name="Logistic Regression" sheetId="4" r:id="rId2"/>
    <sheet name="_STDS_DG305B066B" sheetId="3" state="hidden" r:id="rId3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Dane" localSheetId="0">Dane!$A$3:$H$8</definedName>
    <definedName name="Dochody" localSheetId="0">Dane!$C$2:$C$8</definedName>
    <definedName name="Kategoria" localSheetId="0">Dane!$A$2:$A$8</definedName>
    <definedName name="Klienci" localSheetId="0">Dane!$E$2:$E$8</definedName>
    <definedName name="Liczba" localSheetId="0">Dane!$D$2:$D$8</definedName>
    <definedName name="Młody" localSheetId="0">Dane!$F$2:$F$8</definedName>
    <definedName name="NiskieDochody" localSheetId="0">Dane!$G$2:$G$8</definedName>
    <definedName name="PalisadeReportWorkbookCreatedBy" hidden="1">"StatTools"</definedName>
    <definedName name="PalisadeReportWorksheetCreatedBy" localSheetId="1" hidden="1">"StatTools"</definedName>
    <definedName name="Podeszły" localSheetId="0">Dane!$F$2:$F$8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ST_Klienci">Dane!$E$3:$E$8</definedName>
    <definedName name="ST_Liczba">Dane!$D$3:$D$8</definedName>
    <definedName name="ST_Młody">Dane!$F$3:$F$8</definedName>
    <definedName name="ST_NiskieDochody">Dane!$G$3:$G$8</definedName>
    <definedName name="ST_ŚrednieDochody">Dane!$H$3:$H$8</definedName>
    <definedName name="StatToolsHeader" localSheetId="1">'Logistic Regression'!$1:$6</definedName>
    <definedName name="STWBD_StatToolsLogistic_HasDefaultInfo" hidden="1">"TRUE"</definedName>
    <definedName name="STWBD_StatToolsLogistic_IncludeClassificationResults" hidden="1">"TRUE"</definedName>
    <definedName name="STWBD_StatToolsLogistic_IncludeClassificationSummary" hidden="1">"FALSE"</definedName>
    <definedName name="STWBD_StatToolsLogistic_IncludePrediction" hidden="1">"FALSE"</definedName>
    <definedName name="STWBD_StatToolsLogistic_LogisticRegressionType" hidden="1">" 1"</definedName>
    <definedName name="STWBD_StatToolsLogistic_VariableCount" hidden="1">"U_x0001_VG1EB589DC361B783E_x0001_"</definedName>
    <definedName name="STWBD_StatToolsLogistic_VariableDependent" hidden="1">"U_x0001_VG280576D51D700536_x0001_"</definedName>
    <definedName name="STWBD_StatToolsLogistic_VariableListIndependent" hidden="1">3</definedName>
    <definedName name="STWBD_StatToolsLogistic_VariableListIndependent_1" hidden="1">"U_x0001_VG341363882593E48F_x0001_"</definedName>
    <definedName name="STWBD_StatToolsLogistic_VariableListIndependent_2" hidden="1">"U_x0001_VG1567C25D6C731AB_x0001_"</definedName>
    <definedName name="STWBD_StatToolsLogistic_VariableListIndependent_3" hidden="1">"U_x0001_VGCD9A777EEE1F54_x0001_"</definedName>
    <definedName name="STWBD_StatToolsLogistic_VarSelectorDefaultDataSet" hidden="1">"DG305B066B"</definedName>
    <definedName name="ŚrednieDochody" localSheetId="0">Dane!$H$2:$H$8</definedName>
    <definedName name="Wiek" localSheetId="0">Dane!$B$2:$B$8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" i="1" l="1"/>
  <c r="G1" i="1"/>
  <c r="F1" i="1"/>
  <c r="B9" i="3"/>
  <c r="B25" i="3"/>
  <c r="B22" i="3"/>
  <c r="B19" i="3"/>
  <c r="B16" i="3"/>
  <c r="B13" i="3"/>
  <c r="B7" i="3"/>
  <c r="B3" i="3"/>
  <c r="H8" i="1" l="1"/>
  <c r="H7" i="1"/>
  <c r="H6" i="1"/>
  <c r="H5" i="1"/>
  <c r="H4" i="1"/>
  <c r="H3" i="1"/>
  <c r="G8" i="1"/>
  <c r="G7" i="1"/>
  <c r="G6" i="1"/>
  <c r="G5" i="1"/>
  <c r="G4" i="1"/>
  <c r="G3" i="1"/>
  <c r="F8" i="1"/>
  <c r="I8" i="1" s="1"/>
  <c r="F7" i="1"/>
  <c r="I7" i="1" s="1"/>
  <c r="F6" i="1"/>
  <c r="I6" i="1" s="1"/>
  <c r="F5" i="1"/>
  <c r="I5" i="1" s="1"/>
  <c r="F4" i="1"/>
  <c r="I4" i="1" s="1"/>
  <c r="F3" i="1"/>
  <c r="I3" i="1" s="1"/>
  <c r="K4" i="1" l="1"/>
  <c r="K5" i="1"/>
  <c r="K6" i="1"/>
  <c r="K7" i="1"/>
  <c r="K8" i="1"/>
  <c r="K3" i="1"/>
  <c r="J8" i="1" l="1"/>
  <c r="J4" i="1"/>
  <c r="J7" i="1" l="1"/>
  <c r="J3" i="1"/>
  <c r="J6" i="1"/>
  <c r="J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12" authorId="0" shapeId="0" xr:uid="{53B6CE82-CF8E-4B7C-8755-AE84E25A8B12}">
      <text>
        <r>
          <rPr>
            <b/>
            <u/>
            <sz val="9"/>
            <color indexed="81"/>
            <rFont val="Tahoma"/>
            <family val="2"/>
            <charset val="238"/>
          </rPr>
          <t>StatTools Note:</t>
        </r>
        <r>
          <rPr>
            <sz val="9"/>
            <color indexed="81"/>
            <rFont val="Tahoma"/>
            <family val="2"/>
            <charset val="238"/>
          </rPr>
          <t xml:space="preserve">
This is a measure of the deviations of actual from the predicted for a model with no explanatory variables and a constant.</t>
        </r>
      </text>
    </comment>
    <comment ref="A13" authorId="0" shapeId="0" xr:uid="{CB9ED4F4-FFB6-47B5-8B20-E9E2519A76CE}">
      <text>
        <r>
          <rPr>
            <b/>
            <u/>
            <sz val="9"/>
            <color indexed="81"/>
            <rFont val="Tahoma"/>
            <family val="2"/>
            <charset val="238"/>
          </rPr>
          <t>StatTools Note:</t>
        </r>
        <r>
          <rPr>
            <sz val="9"/>
            <color indexed="81"/>
            <rFont val="Tahoma"/>
            <family val="2"/>
            <charset val="238"/>
          </rPr>
          <t xml:space="preserve">
This is the same measure of the deviations for the proposed model.</t>
        </r>
      </text>
    </comment>
    <comment ref="A14" authorId="0" shapeId="0" xr:uid="{70CC5555-5A92-40A0-863D-B3951ECBBE6C}">
      <text>
        <r>
          <rPr>
            <b/>
            <u/>
            <sz val="9"/>
            <color indexed="81"/>
            <rFont val="Tahoma"/>
            <family val="2"/>
            <charset val="238"/>
          </rPr>
          <t>StatTools Note:</t>
        </r>
        <r>
          <rPr>
            <sz val="9"/>
            <color indexed="81"/>
            <rFont val="Tahoma"/>
            <family val="2"/>
            <charset val="238"/>
          </rPr>
          <t xml:space="preserve">
This is the improvement in deviance from a model with no explanatory variables to the proposed model. Under the null hypothesis that the model has no explanatory power, this is chi-square distributed with df equal to the number of explanatory variables.</t>
        </r>
      </text>
    </comment>
    <comment ref="A15" authorId="0" shapeId="0" xr:uid="{CADFAC0A-EC4A-42ED-BF32-86F256D6F189}">
      <text>
        <r>
          <rPr>
            <b/>
            <u/>
            <sz val="9"/>
            <color indexed="81"/>
            <rFont val="Tahoma"/>
            <family val="2"/>
            <charset val="238"/>
          </rPr>
          <t>StatTools Note:</t>
        </r>
        <r>
          <rPr>
            <sz val="9"/>
            <color indexed="81"/>
            <rFont val="Tahoma"/>
            <family val="2"/>
            <charset val="238"/>
          </rPr>
          <t xml:space="preserve">
If this is small, then we can conclude that the model has at least some explanatory power.</t>
        </r>
      </text>
    </comment>
    <comment ref="B17" authorId="0" shapeId="0" xr:uid="{853B5131-8B68-47F7-8499-E42B6DB8E6BE}">
      <text>
        <r>
          <rPr>
            <b/>
            <u/>
            <sz val="9"/>
            <color indexed="81"/>
            <rFont val="Tahoma"/>
            <family val="2"/>
            <charset val="238"/>
          </rPr>
          <t>StatTools Note:</t>
        </r>
        <r>
          <rPr>
            <sz val="9"/>
            <color indexed="81"/>
            <rFont val="Tahoma"/>
            <family val="2"/>
            <charset val="238"/>
          </rPr>
          <t xml:space="preserve">
These coefficients spell out the regression equation for the logistic regression.</t>
        </r>
      </text>
    </comment>
    <comment ref="H17" authorId="0" shapeId="0" xr:uid="{CE249CC4-ECFE-422C-8172-C0B3F510B687}">
      <text>
        <r>
          <rPr>
            <b/>
            <u/>
            <sz val="9"/>
            <color indexed="81"/>
            <rFont val="Tahoma"/>
            <family val="2"/>
            <charset val="238"/>
          </rPr>
          <t>StatTools Note:</t>
        </r>
        <r>
          <rPr>
            <sz val="9"/>
            <color indexed="81"/>
            <rFont val="Tahoma"/>
            <family val="2"/>
            <charset val="238"/>
          </rPr>
          <t xml:space="preserve">
This is useful for interpreting the coefficients in terms of a change in odds.</t>
        </r>
      </text>
    </comment>
    <comment ref="C18" authorId="0" shapeId="0" xr:uid="{2D498089-C1A1-42C5-A7C6-8132F4D3C016}">
      <text>
        <r>
          <rPr>
            <b/>
            <u/>
            <sz val="9"/>
            <color indexed="81"/>
            <rFont val="Tahoma"/>
            <family val="2"/>
            <charset val="238"/>
          </rPr>
          <t>StatTools Note:</t>
        </r>
        <r>
          <rPr>
            <sz val="9"/>
            <color indexed="81"/>
            <rFont val="Tahoma"/>
            <family val="2"/>
            <charset val="238"/>
          </rPr>
          <t xml:space="preserve">
Indications of how the regression coefficents would vary from sample to sample.</t>
        </r>
      </text>
    </comment>
    <comment ref="D18" authorId="0" shapeId="0" xr:uid="{043627FB-F976-434E-ABD6-E9379148B854}">
      <text>
        <r>
          <rPr>
            <b/>
            <u/>
            <sz val="9"/>
            <color indexed="81"/>
            <rFont val="Tahoma"/>
            <family val="2"/>
            <charset val="238"/>
          </rPr>
          <t>StatTools Note:</t>
        </r>
        <r>
          <rPr>
            <sz val="9"/>
            <color indexed="81"/>
            <rFont val="Tahoma"/>
            <family val="2"/>
            <charset val="238"/>
          </rPr>
          <t xml:space="preserve">
This is analagous to the t-value in multiple regression, or the ratio of the coefficient to its standard error.</t>
        </r>
      </text>
    </comment>
    <comment ref="F18" authorId="0" shapeId="0" xr:uid="{639AB7E3-8AF4-4F0E-8A9A-93FE2A79D710}">
      <text>
        <r>
          <rPr>
            <b/>
            <u/>
            <sz val="9"/>
            <color indexed="81"/>
            <rFont val="Tahoma"/>
            <family val="2"/>
            <charset val="238"/>
          </rPr>
          <t>StatTools Note:</t>
        </r>
        <r>
          <rPr>
            <sz val="9"/>
            <color indexed="81"/>
            <rFont val="Tahoma"/>
            <family val="2"/>
            <charset val="238"/>
          </rPr>
          <t xml:space="preserve">
This column and the next represent 95% confidence intervals for the coefficients.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10" authorId="0" shapeId="0" xr:uid="{8DAB4135-458E-4FE4-9EC4-BA39CF48DA8F}">
      <text>
        <r>
          <rPr>
            <b/>
            <u/>
            <sz val="9"/>
            <color indexed="81"/>
            <rFont val="Tahoma"/>
            <family val="2"/>
            <charset val="238"/>
          </rPr>
          <t>StatTools Note:</t>
        </r>
        <r>
          <rPr>
            <sz val="9"/>
            <color indexed="81"/>
            <rFont val="Tahoma"/>
            <family val="2"/>
            <charset val="238"/>
          </rPr>
          <t xml:space="preserve">
This is a measure of the deviations of actual from the predicted for a model with no explanatory variables and a constant.</t>
        </r>
      </text>
    </comment>
    <comment ref="A11" authorId="0" shapeId="0" xr:uid="{B1FBB503-A618-4CEC-9AE7-2BC108BB50B8}">
      <text>
        <r>
          <rPr>
            <b/>
            <u/>
            <sz val="9"/>
            <color indexed="81"/>
            <rFont val="Tahoma"/>
            <family val="2"/>
            <charset val="238"/>
          </rPr>
          <t>StatTools Note:</t>
        </r>
        <r>
          <rPr>
            <sz val="9"/>
            <color indexed="81"/>
            <rFont val="Tahoma"/>
            <family val="2"/>
            <charset val="238"/>
          </rPr>
          <t xml:space="preserve">
This is the same measure of the deviations for the proposed model.</t>
        </r>
      </text>
    </comment>
    <comment ref="A12" authorId="0" shapeId="0" xr:uid="{72A345BD-3130-481B-A674-79A1AE31BA27}">
      <text>
        <r>
          <rPr>
            <b/>
            <u/>
            <sz val="9"/>
            <color indexed="81"/>
            <rFont val="Tahoma"/>
            <family val="2"/>
            <charset val="238"/>
          </rPr>
          <t>StatTools Note:</t>
        </r>
        <r>
          <rPr>
            <sz val="9"/>
            <color indexed="81"/>
            <rFont val="Tahoma"/>
            <family val="2"/>
            <charset val="238"/>
          </rPr>
          <t xml:space="preserve">
This is the improvement in deviance from a model with no explanatory variables to the proposed model. Under the null hypothesis that the model has no explanatory power, this is chi-square distributed with df equal to the number of explanatory variables.</t>
        </r>
      </text>
    </comment>
    <comment ref="A13" authorId="0" shapeId="0" xr:uid="{02513364-6776-433F-B283-CDECAD8B5461}">
      <text>
        <r>
          <rPr>
            <b/>
            <u/>
            <sz val="9"/>
            <color indexed="81"/>
            <rFont val="Tahoma"/>
            <family val="2"/>
            <charset val="238"/>
          </rPr>
          <t>StatTools Note:</t>
        </r>
        <r>
          <rPr>
            <sz val="9"/>
            <color indexed="81"/>
            <rFont val="Tahoma"/>
            <family val="2"/>
            <charset val="238"/>
          </rPr>
          <t xml:space="preserve">
If this is small, then we can conclude that the model has at least some explanatory power.</t>
        </r>
      </text>
    </comment>
    <comment ref="B15" authorId="0" shapeId="0" xr:uid="{622F8AFA-2151-4AF6-8BFD-4E0521F18C8A}">
      <text>
        <r>
          <rPr>
            <b/>
            <u/>
            <sz val="9"/>
            <color indexed="81"/>
            <rFont val="Tahoma"/>
            <family val="2"/>
            <charset val="238"/>
          </rPr>
          <t>StatTools Note:</t>
        </r>
        <r>
          <rPr>
            <sz val="9"/>
            <color indexed="81"/>
            <rFont val="Tahoma"/>
            <family val="2"/>
            <charset val="238"/>
          </rPr>
          <t xml:space="preserve">
These coefficients spell out the regression equation for the logistic regression.</t>
        </r>
      </text>
    </comment>
    <comment ref="H15" authorId="0" shapeId="0" xr:uid="{FFA3B6DA-4A9D-4B5E-85E9-258A49F58EE6}">
      <text>
        <r>
          <rPr>
            <b/>
            <u/>
            <sz val="9"/>
            <color indexed="81"/>
            <rFont val="Tahoma"/>
            <family val="2"/>
            <charset val="238"/>
          </rPr>
          <t>StatTools Note:</t>
        </r>
        <r>
          <rPr>
            <sz val="9"/>
            <color indexed="81"/>
            <rFont val="Tahoma"/>
            <family val="2"/>
            <charset val="238"/>
          </rPr>
          <t xml:space="preserve">
This is useful for interpreting the coefficients in terms of a change in odds.</t>
        </r>
      </text>
    </comment>
    <comment ref="C16" authorId="0" shapeId="0" xr:uid="{0C26F0D7-6F22-42DD-8DAF-A7EA1236E793}">
      <text>
        <r>
          <rPr>
            <b/>
            <u/>
            <sz val="9"/>
            <color indexed="81"/>
            <rFont val="Tahoma"/>
            <family val="2"/>
            <charset val="238"/>
          </rPr>
          <t>StatTools Note:</t>
        </r>
        <r>
          <rPr>
            <sz val="9"/>
            <color indexed="81"/>
            <rFont val="Tahoma"/>
            <family val="2"/>
            <charset val="238"/>
          </rPr>
          <t xml:space="preserve">
Indications of how the regression coefficents would vary from sample to sample.</t>
        </r>
      </text>
    </comment>
    <comment ref="D16" authorId="0" shapeId="0" xr:uid="{D2096A60-0C11-4FEE-AF47-841BC6DD4D2C}">
      <text>
        <r>
          <rPr>
            <b/>
            <u/>
            <sz val="9"/>
            <color indexed="81"/>
            <rFont val="Tahoma"/>
            <family val="2"/>
            <charset val="238"/>
          </rPr>
          <t>StatTools Note:</t>
        </r>
        <r>
          <rPr>
            <sz val="9"/>
            <color indexed="81"/>
            <rFont val="Tahoma"/>
            <family val="2"/>
            <charset val="238"/>
          </rPr>
          <t xml:space="preserve">
This is analagous to the t-value in multiple regression, or the ratio of the coefficient to its standard error.</t>
        </r>
      </text>
    </comment>
    <comment ref="F16" authorId="0" shapeId="0" xr:uid="{29BE5DF0-2119-4A2B-B7EB-9625AA15B77C}">
      <text>
        <r>
          <rPr>
            <b/>
            <u/>
            <sz val="9"/>
            <color indexed="81"/>
            <rFont val="Tahoma"/>
            <family val="2"/>
            <charset val="238"/>
          </rPr>
          <t>StatTools Note:</t>
        </r>
        <r>
          <rPr>
            <sz val="9"/>
            <color indexed="81"/>
            <rFont val="Tahoma"/>
            <family val="2"/>
            <charset val="238"/>
          </rPr>
          <t xml:space="preserve">
This column and the next represent 95% confidence intervals for the coefficients.</t>
        </r>
      </text>
    </comment>
    <comment ref="G23" authorId="0" shapeId="0" xr:uid="{E48191D7-2291-48C0-95BC-D354AEE8848F}">
      <text>
        <r>
          <rPr>
            <b/>
            <u/>
            <sz val="9"/>
            <color indexed="81"/>
            <rFont val="Tahoma"/>
            <family val="2"/>
            <charset val="238"/>
          </rPr>
          <t>StatTools Note:</t>
        </r>
        <r>
          <rPr>
            <sz val="9"/>
            <color indexed="81"/>
            <rFont val="Tahoma"/>
            <family val="2"/>
            <charset val="238"/>
          </rPr>
          <t xml:space="preserve">
These are the estimated probabilities of "success" based on the logistic regression model.</t>
        </r>
      </text>
    </comment>
  </commentList>
</comments>
</file>

<file path=xl/sharedStrings.xml><?xml version="1.0" encoding="utf-8"?>
<sst xmlns="http://schemas.openxmlformats.org/spreadsheetml/2006/main" count="144" uniqueCount="100">
  <si>
    <t>StatTools Version that generated sheet, Major</t>
  </si>
  <si>
    <t>StatTools Version that generated sheet, Minor</t>
  </si>
  <si>
    <t>StatTools Version that generated sheet, Revision</t>
  </si>
  <si>
    <t>Min. StatTools Version to Read Sheet, Major (note ST versions before 1.1.1 don't perform forward compatibility check)</t>
  </si>
  <si>
    <t>Min. StatTools Version to Read Sheet, Minor</t>
  </si>
  <si>
    <t>Min. StatTools Version to Read Sheet, Revision</t>
  </si>
  <si>
    <t>Min. StatTools version to not put up warning about extra info, Major</t>
  </si>
  <si>
    <t>Min. StatTools version to not put up warning about extra info, Minor</t>
  </si>
  <si>
    <t>Min. StatTools version to not put up warning about extra info, Revision</t>
  </si>
  <si>
    <t>Name</t>
  </si>
  <si>
    <t>Data Set #1</t>
  </si>
  <si>
    <t>GUID</t>
  </si>
  <si>
    <t>DG305B066B</t>
  </si>
  <si>
    <t>Format Range</t>
  </si>
  <si>
    <t>Variable Layout</t>
  </si>
  <si>
    <t>Columns</t>
  </si>
  <si>
    <t>Variable Names In Cells</t>
  </si>
  <si>
    <t>Variable Names In 2nd Cells</t>
  </si>
  <si>
    <t>Data Set Ranges</t>
  </si>
  <si>
    <t>Data Sheet Format</t>
  </si>
  <si>
    <t>Formula Eval Cell</t>
  </si>
  <si>
    <t>Num Stored Vars</t>
  </si>
  <si>
    <t>1 : Info</t>
  </si>
  <si>
    <t>VG1EB589DC361B783E</t>
  </si>
  <si>
    <t>var1</t>
  </si>
  <si>
    <t>1 : Ranges</t>
  </si>
  <si>
    <t>1 : MultiRefs</t>
  </si>
  <si>
    <t>2 : Info</t>
  </si>
  <si>
    <t>VG280576D51D700536</t>
  </si>
  <si>
    <t>var2</t>
  </si>
  <si>
    <t>2 : Ranges</t>
  </si>
  <si>
    <t>2 : MultiRefs</t>
  </si>
  <si>
    <t>3 : Info</t>
  </si>
  <si>
    <t>VG341363882593E48F</t>
  </si>
  <si>
    <t>var3</t>
  </si>
  <si>
    <t>3 : Ranges</t>
  </si>
  <si>
    <t>3 : MultiRefs</t>
  </si>
  <si>
    <t>4 : Info</t>
  </si>
  <si>
    <t>VG1567C25D6C731AB</t>
  </si>
  <si>
    <t>var4</t>
  </si>
  <si>
    <t>4 : Ranges</t>
  </si>
  <si>
    <t>4 : MultiRefs</t>
  </si>
  <si>
    <t>5 : Info</t>
  </si>
  <si>
    <t>VGCD9A777EEE1F54</t>
  </si>
  <si>
    <t>var5</t>
  </si>
  <si>
    <t>5 : Ranges</t>
  </si>
  <si>
    <t>5 : MultiRefs</t>
  </si>
  <si>
    <t>Summary Measures</t>
  </si>
  <si>
    <t>Null Deviance</t>
  </si>
  <si>
    <t>Model Deviance</t>
  </si>
  <si>
    <t>Improvement</t>
  </si>
  <si>
    <t>p-Value</t>
  </si>
  <si>
    <t>Coefficient</t>
  </si>
  <si>
    <t>Standard</t>
  </si>
  <si>
    <t>Wald</t>
  </si>
  <si>
    <t>Lower</t>
  </si>
  <si>
    <t>Upper</t>
  </si>
  <si>
    <t>Exp(Coef)</t>
  </si>
  <si>
    <t>Regression Coefficients</t>
  </si>
  <si>
    <t>Error</t>
  </si>
  <si>
    <t>Value</t>
  </si>
  <si>
    <t>Limit</t>
  </si>
  <si>
    <t>Constant</t>
  </si>
  <si>
    <t/>
  </si>
  <si>
    <t>Kategoria</t>
  </si>
  <si>
    <t>Wiek</t>
  </si>
  <si>
    <t>Dochody</t>
  </si>
  <si>
    <t>Liczba</t>
  </si>
  <si>
    <t>Klienci</t>
  </si>
  <si>
    <t>Niskie
dochody</t>
  </si>
  <si>
    <t>Średnie
dochody</t>
  </si>
  <si>
    <t>Ocena</t>
  </si>
  <si>
    <t>Progn.
prawd.</t>
  </si>
  <si>
    <t>Rzecz.
prawd.</t>
  </si>
  <si>
    <t>Młody</t>
  </si>
  <si>
    <t>Niskie</t>
  </si>
  <si>
    <t>Średnie</t>
  </si>
  <si>
    <t>Wysokie</t>
  </si>
  <si>
    <t>ST_Liczba</t>
  </si>
  <si>
    <t>ST_Klienci</t>
  </si>
  <si>
    <t>ST_Młody</t>
  </si>
  <si>
    <t>ST_NiskieDochody</t>
  </si>
  <si>
    <t>ST_ŚrednieDochody</t>
  </si>
  <si>
    <t>StatTools Report</t>
  </si>
  <si>
    <t>Analysis:</t>
  </si>
  <si>
    <t>Logistic Regression</t>
  </si>
  <si>
    <t>Performed By:</t>
  </si>
  <si>
    <t>Admin</t>
  </si>
  <si>
    <t>Date:</t>
  </si>
  <si>
    <t>piątek, 21 czerwiec 2019</t>
  </si>
  <si>
    <t>Updating:</t>
  </si>
  <si>
    <t>Static</t>
  </si>
  <si>
    <t>Variable:</t>
  </si>
  <si>
    <t>Logistic Regression for Klienci</t>
  </si>
  <si>
    <t>Summary</t>
  </si>
  <si>
    <t>Total</t>
  </si>
  <si>
    <t>Probabilities and Classifications</t>
  </si>
  <si>
    <t>Count</t>
  </si>
  <si>
    <t>Probability</t>
  </si>
  <si>
    <t>Starszy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</si>
</sst>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&lt;0.0001]&quot;&lt; 0.0001&quot;;0.0000"/>
    <numFmt numFmtId="165" formatCode="0.0000"/>
  </numFmts>
  <fonts count="14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b/>
      <sz val="11"/>
      <name val="Calibri"/>
      <family val="2"/>
    </font>
    <font>
      <b/>
      <i/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name val="Calibri"/>
      <family val="2"/>
      <charset val="238"/>
    </font>
    <font>
      <b/>
      <sz val="1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b/>
      <u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double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/>
    <xf numFmtId="49" fontId="4" fillId="0" borderId="0" xfId="0" applyNumberFormat="1" applyFont="1" applyAlignment="1">
      <alignment horizontal="left"/>
    </xf>
    <xf numFmtId="49" fontId="5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0" xfId="0" applyFont="1"/>
    <xf numFmtId="0" fontId="6" fillId="0" borderId="0" xfId="0" applyFont="1"/>
    <xf numFmtId="0" fontId="6" fillId="0" borderId="0" xfId="0" applyFont="1" applyAlignment="1">
      <alignment horizontal="right"/>
    </xf>
    <xf numFmtId="0" fontId="6" fillId="0" borderId="0" xfId="0" applyFont="1" applyFill="1" applyBorder="1" applyAlignment="1">
      <alignment horizontal="right"/>
    </xf>
    <xf numFmtId="0" fontId="6" fillId="0" borderId="0" xfId="0" applyFont="1" applyFill="1" applyBorder="1"/>
    <xf numFmtId="165" fontId="6" fillId="0" borderId="0" xfId="0" applyNumberFormat="1" applyFont="1"/>
    <xf numFmtId="0" fontId="6" fillId="0" borderId="0" xfId="0" applyFont="1" applyFill="1" applyBorder="1" applyAlignment="1">
      <alignment horizontal="right"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horizontal="left"/>
    </xf>
    <xf numFmtId="0" fontId="0" fillId="0" borderId="0" xfId="0" applyNumberFormat="1" applyAlignment="1">
      <alignment horizontal="left"/>
    </xf>
    <xf numFmtId="0" fontId="8" fillId="2" borderId="0" xfId="1" applyFont="1" applyFill="1" applyAlignment="1">
      <alignment horizontal="left"/>
    </xf>
    <xf numFmtId="0" fontId="9" fillId="2" borderId="0" xfId="1" applyFont="1" applyFill="1" applyAlignment="1">
      <alignment horizontal="left"/>
    </xf>
    <xf numFmtId="0" fontId="9" fillId="2" borderId="0" xfId="1" applyFont="1" applyFill="1"/>
    <xf numFmtId="0" fontId="10" fillId="2" borderId="0" xfId="1" applyFont="1" applyFill="1" applyAlignment="1">
      <alignment horizontal="right"/>
    </xf>
    <xf numFmtId="0" fontId="10" fillId="2" borderId="2" xfId="1" applyFont="1" applyFill="1" applyBorder="1" applyAlignment="1">
      <alignment horizontal="right"/>
    </xf>
    <xf numFmtId="0" fontId="9" fillId="2" borderId="2" xfId="1" applyFont="1" applyFill="1" applyBorder="1" applyAlignment="1">
      <alignment horizontal="left"/>
    </xf>
    <xf numFmtId="0" fontId="9" fillId="2" borderId="2" xfId="1" applyFont="1" applyFill="1" applyBorder="1"/>
    <xf numFmtId="49" fontId="11" fillId="0" borderId="0" xfId="1" applyNumberFormat="1" applyFont="1" applyAlignment="1">
      <alignment horizontal="left"/>
    </xf>
    <xf numFmtId="49" fontId="10" fillId="0" borderId="0" xfId="1" applyNumberFormat="1" applyFont="1" applyAlignment="1">
      <alignment horizontal="center"/>
    </xf>
    <xf numFmtId="0" fontId="1" fillId="0" borderId="0" xfId="1"/>
    <xf numFmtId="49" fontId="11" fillId="0" borderId="1" xfId="1" applyNumberFormat="1" applyFont="1" applyBorder="1" applyAlignment="1">
      <alignment horizontal="left"/>
    </xf>
    <xf numFmtId="49" fontId="10" fillId="0" borderId="1" xfId="1" applyNumberFormat="1" applyFont="1" applyBorder="1" applyAlignment="1">
      <alignment horizontal="center"/>
    </xf>
    <xf numFmtId="49" fontId="10" fillId="0" borderId="0" xfId="1" applyNumberFormat="1" applyFont="1" applyAlignment="1">
      <alignment horizontal="left"/>
    </xf>
    <xf numFmtId="0" fontId="1" fillId="0" borderId="0" xfId="1" applyAlignment="1">
      <alignment horizontal="center"/>
    </xf>
    <xf numFmtId="164" fontId="1" fillId="0" borderId="0" xfId="1" applyNumberFormat="1" applyAlignment="1">
      <alignment horizontal="center"/>
    </xf>
    <xf numFmtId="49" fontId="10" fillId="0" borderId="0" xfId="1" applyNumberFormat="1" applyFont="1" applyAlignment="1">
      <alignment horizontal="left" wrapText="1"/>
    </xf>
    <xf numFmtId="49" fontId="10" fillId="0" borderId="1" xfId="1" applyNumberFormat="1" applyFont="1" applyBorder="1" applyAlignment="1">
      <alignment horizontal="center" wrapText="1"/>
    </xf>
    <xf numFmtId="10" fontId="1" fillId="0" borderId="0" xfId="1" applyNumberFormat="1" applyAlignment="1">
      <alignment horizontal="center"/>
    </xf>
    <xf numFmtId="49" fontId="10" fillId="0" borderId="0" xfId="1" applyNumberFormat="1" applyFont="1" applyAlignment="1">
      <alignment horizontal="center" vertical="center"/>
    </xf>
    <xf numFmtId="0" fontId="1" fillId="0" borderId="1" xfId="1" applyBorder="1" applyAlignment="1">
      <alignment horizontal="center" vertical="center"/>
    </xf>
  </cellXfs>
  <cellStyles count="2">
    <cellStyle name="Normalny" xfId="0" builtinId="0"/>
    <cellStyle name="Normalny 2" xfId="1" xr:uid="{44223243-A2CD-4214-B899-0874AB2EB201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1:K22"/>
  <sheetViews>
    <sheetView tabSelected="1" zoomScaleNormal="100" workbookViewId="0"/>
  </sheetViews>
  <sheetFormatPr defaultRowHeight="15" x14ac:dyDescent="0.25"/>
  <cols>
    <col min="1" max="1" width="15.85546875" style="2" customWidth="1"/>
    <col min="2" max="2" width="12.5703125" style="5" bestFit="1" customWidth="1"/>
    <col min="3" max="3" width="9.140625" style="5"/>
    <col min="4" max="4" width="9.140625" style="2"/>
    <col min="5" max="5" width="8.42578125" style="2" customWidth="1"/>
    <col min="6" max="6" width="8.85546875" style="2" customWidth="1"/>
    <col min="7" max="7" width="8.7109375" style="2" customWidth="1"/>
    <col min="8" max="8" width="10.28515625" style="2" customWidth="1"/>
    <col min="9" max="9" width="7.85546875" style="2" customWidth="1"/>
    <col min="10" max="10" width="9.28515625" style="2" customWidth="1"/>
    <col min="11" max="11" width="9.85546875" style="2" customWidth="1"/>
    <col min="12" max="16384" width="9.140625" style="2"/>
  </cols>
  <sheetData>
    <row r="1" spans="1:11" x14ac:dyDescent="0.25">
      <c r="A1" s="7"/>
      <c r="B1" s="8"/>
      <c r="C1" s="8"/>
      <c r="D1" s="7"/>
      <c r="E1" s="7"/>
      <c r="F1" s="7">
        <f>B20</f>
        <v>0.86253651858282532</v>
      </c>
      <c r="G1" s="7">
        <f>B21</f>
        <v>1.4865097009661647</v>
      </c>
      <c r="H1" s="7">
        <f>B22</f>
        <v>1.0048353187636734</v>
      </c>
      <c r="I1" s="7"/>
      <c r="J1" s="7"/>
      <c r="K1" s="7"/>
    </row>
    <row r="2" spans="1:11" ht="30" x14ac:dyDescent="0.25">
      <c r="A2" s="9" t="s">
        <v>64</v>
      </c>
      <c r="B2" s="9" t="s">
        <v>65</v>
      </c>
      <c r="C2" s="9" t="s">
        <v>66</v>
      </c>
      <c r="D2" s="9" t="s">
        <v>67</v>
      </c>
      <c r="E2" s="9" t="s">
        <v>68</v>
      </c>
      <c r="F2" s="9" t="s">
        <v>74</v>
      </c>
      <c r="G2" s="12" t="s">
        <v>69</v>
      </c>
      <c r="H2" s="12" t="s">
        <v>70</v>
      </c>
      <c r="I2" s="7" t="s">
        <v>71</v>
      </c>
      <c r="J2" s="13" t="s">
        <v>72</v>
      </c>
      <c r="K2" s="13" t="s">
        <v>73</v>
      </c>
    </row>
    <row r="3" spans="1:11" x14ac:dyDescent="0.25">
      <c r="A3" s="10">
        <v>1</v>
      </c>
      <c r="B3" s="9" t="s">
        <v>74</v>
      </c>
      <c r="C3" s="9" t="s">
        <v>75</v>
      </c>
      <c r="D3" s="10">
        <v>500</v>
      </c>
      <c r="E3" s="10">
        <v>35</v>
      </c>
      <c r="F3" s="10">
        <f>IF(B3="Młody",1,0)</f>
        <v>1</v>
      </c>
      <c r="G3" s="10">
        <f>IF($C3="*",$C3,IF($C3="Niskie",1,0))</f>
        <v>1</v>
      </c>
      <c r="H3" s="10">
        <f>IF($C3="*",$C3,IF($C3="Średnie",1,0))</f>
        <v>0</v>
      </c>
      <c r="I3" s="7">
        <f>$B$19+F3*$F$1+G3*$G$1+H3*$H$1</f>
        <v>-2.5398465014668101</v>
      </c>
      <c r="J3" s="11">
        <f>EXP(I3)/(1+EXP(I3))</f>
        <v>7.3111574764204795E-2</v>
      </c>
      <c r="K3" s="7">
        <f>E3/D3</f>
        <v>7.0000000000000007E-2</v>
      </c>
    </row>
    <row r="4" spans="1:11" x14ac:dyDescent="0.25">
      <c r="A4" s="10">
        <v>2</v>
      </c>
      <c r="B4" s="9" t="s">
        <v>74</v>
      </c>
      <c r="C4" s="9" t="s">
        <v>76</v>
      </c>
      <c r="D4" s="10">
        <v>300</v>
      </c>
      <c r="E4" s="10">
        <v>15</v>
      </c>
      <c r="F4" s="10">
        <f t="shared" ref="F4:F8" si="0">IF(B4="Młody",1,0)</f>
        <v>1</v>
      </c>
      <c r="G4" s="10">
        <f t="shared" ref="G4:G8" si="1">IF($C4="*",$C4,IF($C4="Niskie",1,0))</f>
        <v>0</v>
      </c>
      <c r="H4" s="10">
        <f t="shared" ref="H4:H8" si="2">IF($C4="*",$C4,IF($C4="Średnie",1,0))</f>
        <v>1</v>
      </c>
      <c r="I4" s="7">
        <f t="shared" ref="I4:I8" si="3">$B$19+F4*$F$1+G4*$G$1+H4*$H$1</f>
        <v>-3.0215208836693019</v>
      </c>
      <c r="J4" s="11">
        <f t="shared" ref="J4:J8" si="4">EXP(I4)/(1+EXP(I4))</f>
        <v>4.6463046434842871E-2</v>
      </c>
      <c r="K4" s="7">
        <f t="shared" ref="K4:K8" si="5">E4/D4</f>
        <v>0.05</v>
      </c>
    </row>
    <row r="5" spans="1:11" x14ac:dyDescent="0.25">
      <c r="A5" s="10">
        <v>3</v>
      </c>
      <c r="B5" s="9" t="s">
        <v>74</v>
      </c>
      <c r="C5" s="9" t="s">
        <v>77</v>
      </c>
      <c r="D5" s="10">
        <v>200</v>
      </c>
      <c r="E5" s="10">
        <v>4</v>
      </c>
      <c r="F5" s="10">
        <f t="shared" si="0"/>
        <v>1</v>
      </c>
      <c r="G5" s="10">
        <f t="shared" si="1"/>
        <v>0</v>
      </c>
      <c r="H5" s="10">
        <f t="shared" si="2"/>
        <v>0</v>
      </c>
      <c r="I5" s="7">
        <f t="shared" si="3"/>
        <v>-4.0263562024329751</v>
      </c>
      <c r="J5" s="11">
        <f t="shared" si="4"/>
        <v>1.7526554200777311E-2</v>
      </c>
      <c r="K5" s="7">
        <f t="shared" si="5"/>
        <v>0.02</v>
      </c>
    </row>
    <row r="6" spans="1:11" x14ac:dyDescent="0.25">
      <c r="A6" s="10">
        <v>4</v>
      </c>
      <c r="B6" s="9" t="s">
        <v>99</v>
      </c>
      <c r="C6" s="9" t="s">
        <v>75</v>
      </c>
      <c r="D6" s="10">
        <v>200</v>
      </c>
      <c r="E6" s="10">
        <v>8</v>
      </c>
      <c r="F6" s="10">
        <f t="shared" si="0"/>
        <v>0</v>
      </c>
      <c r="G6" s="10">
        <f t="shared" si="1"/>
        <v>1</v>
      </c>
      <c r="H6" s="10">
        <f t="shared" si="2"/>
        <v>0</v>
      </c>
      <c r="I6" s="7">
        <f t="shared" si="3"/>
        <v>-3.4023830200496352</v>
      </c>
      <c r="J6" s="11">
        <f t="shared" si="4"/>
        <v>3.2221072390518489E-2</v>
      </c>
      <c r="K6" s="7">
        <f t="shared" si="5"/>
        <v>0.04</v>
      </c>
    </row>
    <row r="7" spans="1:11" x14ac:dyDescent="0.25">
      <c r="A7" s="10">
        <v>5</v>
      </c>
      <c r="B7" s="9" t="s">
        <v>99</v>
      </c>
      <c r="C7" s="9" t="s">
        <v>76</v>
      </c>
      <c r="D7" s="10">
        <v>400</v>
      </c>
      <c r="E7" s="10">
        <v>7</v>
      </c>
      <c r="F7" s="10">
        <f t="shared" si="0"/>
        <v>0</v>
      </c>
      <c r="G7" s="10">
        <f t="shared" si="1"/>
        <v>0</v>
      </c>
      <c r="H7" s="10">
        <f t="shared" si="2"/>
        <v>1</v>
      </c>
      <c r="I7" s="7">
        <f t="shared" si="3"/>
        <v>-3.884057402252127</v>
      </c>
      <c r="J7" s="11">
        <f t="shared" si="4"/>
        <v>2.0152721059567422E-2</v>
      </c>
      <c r="K7" s="7">
        <f t="shared" si="5"/>
        <v>1.7500000000000002E-2</v>
      </c>
    </row>
    <row r="8" spans="1:11" x14ac:dyDescent="0.25">
      <c r="A8" s="10">
        <v>6</v>
      </c>
      <c r="B8" s="9" t="s">
        <v>99</v>
      </c>
      <c r="C8" s="9" t="s">
        <v>77</v>
      </c>
      <c r="D8" s="10">
        <v>200</v>
      </c>
      <c r="E8" s="10">
        <v>1</v>
      </c>
      <c r="F8" s="10">
        <f t="shared" si="0"/>
        <v>0</v>
      </c>
      <c r="G8" s="10">
        <f t="shared" si="1"/>
        <v>0</v>
      </c>
      <c r="H8" s="10">
        <f t="shared" si="2"/>
        <v>0</v>
      </c>
      <c r="I8" s="7">
        <f t="shared" si="3"/>
        <v>-4.8888927210158002</v>
      </c>
      <c r="J8" s="11">
        <f t="shared" si="4"/>
        <v>7.4734819098443714E-3</v>
      </c>
      <c r="K8" s="7">
        <f t="shared" si="5"/>
        <v>5.0000000000000001E-3</v>
      </c>
    </row>
    <row r="9" spans="1:11" x14ac:dyDescent="0.25">
      <c r="J9" s="3"/>
      <c r="K9" s="4"/>
    </row>
    <row r="10" spans="1:11" x14ac:dyDescent="0.25">
      <c r="A10" s="23" t="s">
        <v>93</v>
      </c>
      <c r="B10" s="24"/>
      <c r="C10" s="25"/>
      <c r="D10" s="25"/>
      <c r="E10" s="25"/>
      <c r="F10" s="25"/>
      <c r="G10" s="25"/>
      <c r="H10" s="25"/>
    </row>
    <row r="11" spans="1:11" ht="15.75" thickBot="1" x14ac:dyDescent="0.3">
      <c r="A11" s="26" t="s">
        <v>47</v>
      </c>
      <c r="B11" s="27" t="s">
        <v>63</v>
      </c>
      <c r="C11" s="25"/>
      <c r="D11" s="25"/>
      <c r="E11" s="25"/>
      <c r="F11" s="25"/>
      <c r="G11" s="25"/>
      <c r="H11" s="25"/>
    </row>
    <row r="12" spans="1:11" ht="15.75" thickTop="1" x14ac:dyDescent="0.25">
      <c r="A12" s="28" t="s">
        <v>48</v>
      </c>
      <c r="B12" s="29">
        <v>29.580760990682862</v>
      </c>
      <c r="C12" s="25"/>
      <c r="D12" s="25"/>
      <c r="E12" s="25"/>
      <c r="F12" s="25"/>
      <c r="G12" s="25"/>
      <c r="H12" s="25"/>
    </row>
    <row r="13" spans="1:11" x14ac:dyDescent="0.25">
      <c r="A13" s="28" t="s">
        <v>49</v>
      </c>
      <c r="B13" s="29">
        <v>0.92011501802912998</v>
      </c>
      <c r="C13" s="25"/>
      <c r="D13" s="25"/>
      <c r="E13" s="25"/>
      <c r="F13" s="25"/>
      <c r="G13" s="25"/>
      <c r="H13" s="25"/>
    </row>
    <row r="14" spans="1:11" x14ac:dyDescent="0.25">
      <c r="A14" s="28" t="s">
        <v>50</v>
      </c>
      <c r="B14" s="29">
        <v>28.660645972653732</v>
      </c>
      <c r="C14" s="25"/>
      <c r="D14" s="25"/>
      <c r="E14" s="25"/>
      <c r="F14" s="25"/>
      <c r="G14" s="25"/>
      <c r="H14" s="25"/>
    </row>
    <row r="15" spans="1:11" x14ac:dyDescent="0.25">
      <c r="A15" s="28" t="s">
        <v>51</v>
      </c>
      <c r="B15" s="30">
        <v>2.6389566470997314E-6</v>
      </c>
      <c r="C15" s="25"/>
      <c r="D15" s="25"/>
      <c r="E15" s="25"/>
      <c r="F15" s="25"/>
      <c r="G15" s="25"/>
      <c r="H15" s="25"/>
    </row>
    <row r="16" spans="1:11" x14ac:dyDescent="0.25">
      <c r="A16" s="25"/>
      <c r="B16" s="25"/>
      <c r="C16" s="25"/>
      <c r="D16" s="25"/>
      <c r="E16" s="25"/>
      <c r="F16" s="25"/>
      <c r="G16" s="25"/>
      <c r="H16" s="25"/>
    </row>
    <row r="17" spans="1:11" x14ac:dyDescent="0.25">
      <c r="A17" s="23"/>
      <c r="B17" s="34" t="s">
        <v>52</v>
      </c>
      <c r="C17" s="24" t="s">
        <v>53</v>
      </c>
      <c r="D17" s="24" t="s">
        <v>54</v>
      </c>
      <c r="E17" s="34" t="s">
        <v>51</v>
      </c>
      <c r="F17" s="24" t="s">
        <v>55</v>
      </c>
      <c r="G17" s="24" t="s">
        <v>56</v>
      </c>
      <c r="H17" s="34" t="s">
        <v>57</v>
      </c>
    </row>
    <row r="18" spans="1:11" ht="15.75" thickBot="1" x14ac:dyDescent="0.3">
      <c r="A18" s="26" t="s">
        <v>58</v>
      </c>
      <c r="B18" s="35"/>
      <c r="C18" s="27" t="s">
        <v>59</v>
      </c>
      <c r="D18" s="27" t="s">
        <v>60</v>
      </c>
      <c r="E18" s="35"/>
      <c r="F18" s="27" t="s">
        <v>61</v>
      </c>
      <c r="G18" s="27" t="s">
        <v>61</v>
      </c>
      <c r="H18" s="35"/>
    </row>
    <row r="19" spans="1:11" ht="15.75" thickTop="1" x14ac:dyDescent="0.25">
      <c r="A19" s="28" t="s">
        <v>62</v>
      </c>
      <c r="B19" s="29">
        <v>-4.8888927210158002</v>
      </c>
      <c r="C19" s="29">
        <v>0.49632266670143882</v>
      </c>
      <c r="D19" s="29">
        <v>-9.8502306040290044</v>
      </c>
      <c r="E19" s="30">
        <v>0</v>
      </c>
      <c r="F19" s="29">
        <v>-5.8616851477506202</v>
      </c>
      <c r="G19" s="29">
        <v>-3.9161002942809802</v>
      </c>
      <c r="H19" s="29">
        <v>7.5297554006164315E-3</v>
      </c>
    </row>
    <row r="20" spans="1:11" x14ac:dyDescent="0.25">
      <c r="A20" s="28" t="s">
        <v>74</v>
      </c>
      <c r="B20" s="29">
        <v>0.86253651858282532</v>
      </c>
      <c r="C20" s="29">
        <v>0.29803171105859017</v>
      </c>
      <c r="D20" s="29">
        <v>2.8941098768287077</v>
      </c>
      <c r="E20" s="30">
        <v>3.8023508049285226E-3</v>
      </c>
      <c r="F20" s="29">
        <v>0.27839436490798863</v>
      </c>
      <c r="G20" s="29">
        <v>1.4466786722576619</v>
      </c>
      <c r="H20" s="29">
        <v>2.3691625033524986</v>
      </c>
    </row>
    <row r="21" spans="1:11" ht="23.25" x14ac:dyDescent="0.25">
      <c r="A21" s="31" t="s">
        <v>69</v>
      </c>
      <c r="B21" s="29">
        <v>1.4865097009661647</v>
      </c>
      <c r="C21" s="29">
        <v>0.4793285601307431</v>
      </c>
      <c r="D21" s="29">
        <v>3.101233318041178</v>
      </c>
      <c r="E21" s="30">
        <v>1.927163759224193E-3</v>
      </c>
      <c r="F21" s="29">
        <v>0.54702572310990827</v>
      </c>
      <c r="G21" s="29">
        <v>2.4259936788224215</v>
      </c>
      <c r="H21" s="29">
        <v>4.4216357241486808</v>
      </c>
    </row>
    <row r="22" spans="1:11" ht="23.25" x14ac:dyDescent="0.25">
      <c r="A22" s="31" t="s">
        <v>70</v>
      </c>
      <c r="B22" s="29">
        <v>1.0048353187636734</v>
      </c>
      <c r="C22" s="29">
        <v>0.50059503823362383</v>
      </c>
      <c r="D22" s="29">
        <v>2.0072818186718115</v>
      </c>
      <c r="E22" s="30">
        <v>4.4719663948142419E-2</v>
      </c>
      <c r="F22" s="29">
        <v>2.366904382577073E-2</v>
      </c>
      <c r="G22" s="29">
        <v>1.986001593701576</v>
      </c>
      <c r="H22" s="29">
        <v>2.7314574160012142</v>
      </c>
      <c r="J22" s="6"/>
      <c r="K22" s="6"/>
    </row>
  </sheetData>
  <mergeCells count="3">
    <mergeCell ref="B17:B18"/>
    <mergeCell ref="E17:E18"/>
    <mergeCell ref="H17:H18"/>
  </mergeCells>
  <phoneticPr fontId="0" type="noConversion"/>
  <pageMargins left="0.75" right="0.75" top="1" bottom="1" header="0.5" footer="0.5"/>
  <headerFooter alignWithMargins="0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7A73E0-061F-4AF2-B082-F05820BB7D3E}">
  <sheetPr codeName="Arkusz2"/>
  <dimension ref="A1:H34"/>
  <sheetViews>
    <sheetView showGridLines="0" workbookViewId="0">
      <selection activeCell="A3" sqref="A3"/>
    </sheetView>
  </sheetViews>
  <sheetFormatPr defaultColWidth="12.7109375" defaultRowHeight="15" x14ac:dyDescent="0.25"/>
  <cols>
    <col min="1" max="1" width="23" style="25" bestFit="1" customWidth="1"/>
    <col min="2" max="2" width="12.7109375" style="25"/>
    <col min="3" max="3" width="12.7109375" style="25" customWidth="1"/>
    <col min="4" max="4" width="12.7109375" style="25"/>
    <col min="5" max="5" width="12.7109375" style="25" customWidth="1"/>
    <col min="6" max="7" width="12.7109375" style="25"/>
    <col min="8" max="8" width="12.7109375" style="25" customWidth="1"/>
    <col min="9" max="16384" width="12.7109375" style="25"/>
  </cols>
  <sheetData>
    <row r="1" spans="1:8" s="18" customFormat="1" ht="18.75" x14ac:dyDescent="0.3">
      <c r="A1" s="16" t="s">
        <v>83</v>
      </c>
      <c r="B1" s="17"/>
    </row>
    <row r="2" spans="1:8" s="18" customFormat="1" ht="11.25" x14ac:dyDescent="0.2">
      <c r="A2" s="19" t="s">
        <v>84</v>
      </c>
      <c r="B2" s="17" t="s">
        <v>85</v>
      </c>
    </row>
    <row r="3" spans="1:8" s="18" customFormat="1" ht="11.25" x14ac:dyDescent="0.2">
      <c r="A3" s="19" t="s">
        <v>86</v>
      </c>
      <c r="B3" s="17" t="s">
        <v>87</v>
      </c>
    </row>
    <row r="4" spans="1:8" s="18" customFormat="1" ht="11.25" x14ac:dyDescent="0.2">
      <c r="A4" s="19" t="s">
        <v>88</v>
      </c>
      <c r="B4" s="17" t="s">
        <v>89</v>
      </c>
    </row>
    <row r="5" spans="1:8" s="18" customFormat="1" ht="11.25" x14ac:dyDescent="0.2">
      <c r="A5" s="19" t="s">
        <v>90</v>
      </c>
      <c r="B5" s="17" t="s">
        <v>91</v>
      </c>
    </row>
    <row r="6" spans="1:8" s="22" customFormat="1" ht="11.25" x14ac:dyDescent="0.2">
      <c r="A6" s="20" t="s">
        <v>92</v>
      </c>
      <c r="B6" s="21" t="s">
        <v>68</v>
      </c>
    </row>
    <row r="8" spans="1:8" ht="15" customHeight="1" x14ac:dyDescent="0.25">
      <c r="A8" s="23" t="s">
        <v>93</v>
      </c>
      <c r="B8" s="24"/>
    </row>
    <row r="9" spans="1:8" ht="15" customHeight="1" thickBot="1" x14ac:dyDescent="0.3">
      <c r="A9" s="26" t="s">
        <v>47</v>
      </c>
      <c r="B9" s="27" t="s">
        <v>63</v>
      </c>
    </row>
    <row r="10" spans="1:8" ht="15" customHeight="1" thickTop="1" x14ac:dyDescent="0.25">
      <c r="A10" s="28" t="s">
        <v>48</v>
      </c>
      <c r="B10" s="29">
        <v>29.580760990682862</v>
      </c>
    </row>
    <row r="11" spans="1:8" ht="15" customHeight="1" x14ac:dyDescent="0.25">
      <c r="A11" s="28" t="s">
        <v>49</v>
      </c>
      <c r="B11" s="29">
        <v>0.92011501802912998</v>
      </c>
    </row>
    <row r="12" spans="1:8" ht="15" customHeight="1" x14ac:dyDescent="0.25">
      <c r="A12" s="28" t="s">
        <v>50</v>
      </c>
      <c r="B12" s="29">
        <v>28.660645972653732</v>
      </c>
    </row>
    <row r="13" spans="1:8" ht="15" customHeight="1" x14ac:dyDescent="0.25">
      <c r="A13" s="28" t="s">
        <v>51</v>
      </c>
      <c r="B13" s="30">
        <v>2.6389566470997314E-6</v>
      </c>
    </row>
    <row r="14" spans="1:8" ht="15" customHeight="1" x14ac:dyDescent="0.25"/>
    <row r="15" spans="1:8" ht="15" customHeight="1" x14ac:dyDescent="0.25">
      <c r="A15" s="23"/>
      <c r="B15" s="34" t="s">
        <v>52</v>
      </c>
      <c r="C15" s="24" t="s">
        <v>53</v>
      </c>
      <c r="D15" s="24" t="s">
        <v>54</v>
      </c>
      <c r="E15" s="34" t="s">
        <v>51</v>
      </c>
      <c r="F15" s="24" t="s">
        <v>55</v>
      </c>
      <c r="G15" s="24" t="s">
        <v>56</v>
      </c>
      <c r="H15" s="34" t="s">
        <v>57</v>
      </c>
    </row>
    <row r="16" spans="1:8" ht="15" customHeight="1" thickBot="1" x14ac:dyDescent="0.3">
      <c r="A16" s="26" t="s">
        <v>58</v>
      </c>
      <c r="B16" s="35"/>
      <c r="C16" s="27" t="s">
        <v>59</v>
      </c>
      <c r="D16" s="27" t="s">
        <v>60</v>
      </c>
      <c r="E16" s="35"/>
      <c r="F16" s="27" t="s">
        <v>61</v>
      </c>
      <c r="G16" s="27" t="s">
        <v>61</v>
      </c>
      <c r="H16" s="35"/>
    </row>
    <row r="17" spans="1:8" ht="15" customHeight="1" thickTop="1" x14ac:dyDescent="0.25">
      <c r="A17" s="28" t="s">
        <v>62</v>
      </c>
      <c r="B17" s="29">
        <v>-4.8888927210158002</v>
      </c>
      <c r="C17" s="29">
        <v>0.49632266670143882</v>
      </c>
      <c r="D17" s="29">
        <v>-9.8502306040290044</v>
      </c>
      <c r="E17" s="30">
        <v>0</v>
      </c>
      <c r="F17" s="29">
        <v>-5.8616851477506202</v>
      </c>
      <c r="G17" s="29">
        <v>-3.9161002942809802</v>
      </c>
      <c r="H17" s="29">
        <v>7.5297554006164315E-3</v>
      </c>
    </row>
    <row r="18" spans="1:8" ht="15" customHeight="1" x14ac:dyDescent="0.25">
      <c r="A18" s="28" t="s">
        <v>74</v>
      </c>
      <c r="B18" s="29">
        <v>0.86253651858282532</v>
      </c>
      <c r="C18" s="29">
        <v>0.29803171105859017</v>
      </c>
      <c r="D18" s="29">
        <v>2.8941098768287077</v>
      </c>
      <c r="E18" s="30">
        <v>3.8023508049285226E-3</v>
      </c>
      <c r="F18" s="29">
        <v>0.27839436490798863</v>
      </c>
      <c r="G18" s="29">
        <v>1.4466786722576619</v>
      </c>
      <c r="H18" s="29">
        <v>2.3691625033524986</v>
      </c>
    </row>
    <row r="19" spans="1:8" ht="23.25" x14ac:dyDescent="0.25">
      <c r="A19" s="31" t="s">
        <v>69</v>
      </c>
      <c r="B19" s="29">
        <v>1.4865097009661647</v>
      </c>
      <c r="C19" s="29">
        <v>0.4793285601307431</v>
      </c>
      <c r="D19" s="29">
        <v>3.101233318041178</v>
      </c>
      <c r="E19" s="30">
        <v>1.927163759224193E-3</v>
      </c>
      <c r="F19" s="29">
        <v>0.54702572310990827</v>
      </c>
      <c r="G19" s="29">
        <v>2.4259936788224215</v>
      </c>
      <c r="H19" s="29">
        <v>4.4216357241486808</v>
      </c>
    </row>
    <row r="20" spans="1:8" ht="23.25" x14ac:dyDescent="0.25">
      <c r="A20" s="31" t="s">
        <v>70</v>
      </c>
      <c r="B20" s="29">
        <v>1.0048353187636734</v>
      </c>
      <c r="C20" s="29">
        <v>0.50059503823362383</v>
      </c>
      <c r="D20" s="29">
        <v>2.0072818186718115</v>
      </c>
      <c r="E20" s="30">
        <v>4.4719663948142419E-2</v>
      </c>
      <c r="F20" s="29">
        <v>2.366904382577073E-2</v>
      </c>
      <c r="G20" s="29">
        <v>1.986001593701576</v>
      </c>
      <c r="H20" s="29">
        <v>2.7314574160012142</v>
      </c>
    </row>
    <row r="21" spans="1:8" ht="15" customHeight="1" x14ac:dyDescent="0.25"/>
    <row r="22" spans="1:8" ht="15" customHeight="1" x14ac:dyDescent="0.25">
      <c r="A22" s="23"/>
      <c r="B22" s="24" t="s">
        <v>63</v>
      </c>
      <c r="C22" s="24" t="s">
        <v>63</v>
      </c>
      <c r="D22" s="24" t="s">
        <v>63</v>
      </c>
      <c r="E22" s="24" t="s">
        <v>94</v>
      </c>
      <c r="F22" s="24" t="s">
        <v>95</v>
      </c>
      <c r="G22" s="24"/>
    </row>
    <row r="23" spans="1:8" ht="15" customHeight="1" thickBot="1" x14ac:dyDescent="0.3">
      <c r="A23" s="26" t="s">
        <v>96</v>
      </c>
      <c r="B23" s="27" t="s">
        <v>74</v>
      </c>
      <c r="C23" s="32" t="s">
        <v>69</v>
      </c>
      <c r="D23" s="32" t="s">
        <v>70</v>
      </c>
      <c r="E23" s="27" t="s">
        <v>97</v>
      </c>
      <c r="F23" s="27" t="s">
        <v>97</v>
      </c>
      <c r="G23" s="27" t="s">
        <v>98</v>
      </c>
    </row>
    <row r="24" spans="1:8" ht="15" customHeight="1" thickTop="1" x14ac:dyDescent="0.25">
      <c r="A24" s="28">
        <v>1</v>
      </c>
      <c r="B24" s="29">
        <v>1</v>
      </c>
      <c r="C24" s="29">
        <v>1</v>
      </c>
      <c r="D24" s="29">
        <v>0</v>
      </c>
      <c r="E24" s="29">
        <v>35</v>
      </c>
      <c r="F24" s="29">
        <v>500</v>
      </c>
      <c r="G24" s="33">
        <v>7.3111574764204795E-2</v>
      </c>
    </row>
    <row r="25" spans="1:8" ht="15" customHeight="1" x14ac:dyDescent="0.25">
      <c r="A25" s="28">
        <v>2</v>
      </c>
      <c r="B25" s="29">
        <v>1</v>
      </c>
      <c r="C25" s="29">
        <v>0</v>
      </c>
      <c r="D25" s="29">
        <v>1</v>
      </c>
      <c r="E25" s="29">
        <v>15</v>
      </c>
      <c r="F25" s="29">
        <v>300</v>
      </c>
      <c r="G25" s="33">
        <v>4.6463046434842878E-2</v>
      </c>
    </row>
    <row r="26" spans="1:8" ht="15" customHeight="1" x14ac:dyDescent="0.25">
      <c r="A26" s="28">
        <v>3</v>
      </c>
      <c r="B26" s="29">
        <v>1</v>
      </c>
      <c r="C26" s="29">
        <v>0</v>
      </c>
      <c r="D26" s="29">
        <v>0</v>
      </c>
      <c r="E26" s="29">
        <v>4</v>
      </c>
      <c r="F26" s="29">
        <v>200</v>
      </c>
      <c r="G26" s="33">
        <v>1.7526554200777311E-2</v>
      </c>
    </row>
    <row r="27" spans="1:8" ht="15" customHeight="1" x14ac:dyDescent="0.25">
      <c r="A27" s="28">
        <v>4</v>
      </c>
      <c r="B27" s="29">
        <v>0</v>
      </c>
      <c r="C27" s="29">
        <v>1</v>
      </c>
      <c r="D27" s="29">
        <v>0</v>
      </c>
      <c r="E27" s="29">
        <v>8</v>
      </c>
      <c r="F27" s="29">
        <v>200</v>
      </c>
      <c r="G27" s="33">
        <v>3.2221072390518489E-2</v>
      </c>
    </row>
    <row r="28" spans="1:8" ht="15" customHeight="1" x14ac:dyDescent="0.25">
      <c r="A28" s="28">
        <v>5</v>
      </c>
      <c r="B28" s="29">
        <v>0</v>
      </c>
      <c r="C28" s="29">
        <v>0</v>
      </c>
      <c r="D28" s="29">
        <v>1</v>
      </c>
      <c r="E28" s="29">
        <v>7</v>
      </c>
      <c r="F28" s="29">
        <v>400</v>
      </c>
      <c r="G28" s="33">
        <v>2.0152721059567422E-2</v>
      </c>
    </row>
    <row r="29" spans="1:8" ht="15" customHeight="1" x14ac:dyDescent="0.25">
      <c r="A29" s="28">
        <v>6</v>
      </c>
      <c r="B29" s="29">
        <v>0</v>
      </c>
      <c r="C29" s="29">
        <v>0</v>
      </c>
      <c r="D29" s="29">
        <v>0</v>
      </c>
      <c r="E29" s="29">
        <v>1</v>
      </c>
      <c r="F29" s="29">
        <v>200</v>
      </c>
      <c r="G29" s="33">
        <v>7.4734819098443714E-3</v>
      </c>
    </row>
    <row r="30" spans="1:8" ht="15" customHeight="1" x14ac:dyDescent="0.25"/>
    <row r="31" spans="1:8" ht="15" customHeight="1" x14ac:dyDescent="0.25"/>
    <row r="32" spans="1:8" ht="15" customHeight="1" x14ac:dyDescent="0.25"/>
    <row r="33" ht="15" customHeight="1" x14ac:dyDescent="0.25"/>
    <row r="34" ht="15" customHeight="1" x14ac:dyDescent="0.25"/>
  </sheetData>
  <mergeCells count="3">
    <mergeCell ref="B15:B16"/>
    <mergeCell ref="E15:E16"/>
    <mergeCell ref="H15:H16"/>
  </mergeCell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040223-CE85-4804-AFA8-E102E6A1880C}">
  <sheetPr codeName="Arkusz3"/>
  <dimension ref="A1:T26"/>
  <sheetViews>
    <sheetView workbookViewId="0"/>
  </sheetViews>
  <sheetFormatPr defaultColWidth="30.7109375" defaultRowHeight="12.75" x14ac:dyDescent="0.2"/>
  <cols>
    <col min="1" max="1" width="30.7109375" style="14"/>
    <col min="2" max="16384" width="30.7109375" style="1"/>
  </cols>
  <sheetData>
    <row r="1" spans="1:20" x14ac:dyDescent="0.2">
      <c r="A1" s="14" t="s">
        <v>9</v>
      </c>
      <c r="B1" s="1" t="s">
        <v>10</v>
      </c>
      <c r="C1" s="1" t="s">
        <v>0</v>
      </c>
      <c r="D1" s="1">
        <v>7</v>
      </c>
      <c r="E1" s="1" t="s">
        <v>1</v>
      </c>
      <c r="F1" s="1">
        <v>6</v>
      </c>
      <c r="G1" s="1" t="s">
        <v>2</v>
      </c>
      <c r="H1" s="1">
        <v>0</v>
      </c>
      <c r="I1" s="1" t="s">
        <v>3</v>
      </c>
      <c r="J1" s="1">
        <v>1</v>
      </c>
      <c r="K1" s="1" t="s">
        <v>4</v>
      </c>
      <c r="L1" s="1">
        <v>0</v>
      </c>
      <c r="M1" s="1" t="s">
        <v>5</v>
      </c>
      <c r="N1" s="1">
        <v>0</v>
      </c>
      <c r="O1" s="1" t="s">
        <v>6</v>
      </c>
      <c r="P1" s="1">
        <v>1</v>
      </c>
      <c r="Q1" s="1" t="s">
        <v>7</v>
      </c>
      <c r="R1" s="1">
        <v>0</v>
      </c>
      <c r="S1" s="1" t="s">
        <v>8</v>
      </c>
      <c r="T1" s="1">
        <v>0</v>
      </c>
    </row>
    <row r="2" spans="1:20" x14ac:dyDescent="0.2">
      <c r="A2" s="14" t="s">
        <v>11</v>
      </c>
      <c r="B2" s="1" t="s">
        <v>12</v>
      </c>
    </row>
    <row r="3" spans="1:20" x14ac:dyDescent="0.2">
      <c r="A3" s="14" t="s">
        <v>13</v>
      </c>
      <c r="B3" s="1" t="b">
        <f>IF(B10&gt;256,"TripUpST110AndEarlier",FALSE)</f>
        <v>0</v>
      </c>
    </row>
    <row r="4" spans="1:20" x14ac:dyDescent="0.2">
      <c r="A4" s="14" t="s">
        <v>14</v>
      </c>
      <c r="B4" s="1" t="s">
        <v>15</v>
      </c>
    </row>
    <row r="5" spans="1:20" x14ac:dyDescent="0.2">
      <c r="A5" s="14" t="s">
        <v>16</v>
      </c>
      <c r="B5" s="1" t="b">
        <v>1</v>
      </c>
    </row>
    <row r="6" spans="1:20" x14ac:dyDescent="0.2">
      <c r="A6" s="14" t="s">
        <v>17</v>
      </c>
      <c r="B6" s="1" t="b">
        <v>1</v>
      </c>
    </row>
    <row r="7" spans="1:20" x14ac:dyDescent="0.2">
      <c r="A7" s="14" t="s">
        <v>18</v>
      </c>
      <c r="B7" s="1" t="e">
        <f>Dane!$D$2:$H$8</f>
        <v>#VALUE!</v>
      </c>
    </row>
    <row r="8" spans="1:20" x14ac:dyDescent="0.2">
      <c r="A8" s="14" t="s">
        <v>19</v>
      </c>
      <c r="B8" s="1">
        <v>2</v>
      </c>
    </row>
    <row r="9" spans="1:20" x14ac:dyDescent="0.2">
      <c r="A9" s="14" t="s">
        <v>20</v>
      </c>
      <c r="B9" s="15">
        <f>1</f>
        <v>1</v>
      </c>
    </row>
    <row r="10" spans="1:20" x14ac:dyDescent="0.2">
      <c r="A10" s="14" t="s">
        <v>21</v>
      </c>
      <c r="B10" s="1">
        <v>5</v>
      </c>
    </row>
    <row r="12" spans="1:20" x14ac:dyDescent="0.2">
      <c r="A12" s="14" t="s">
        <v>22</v>
      </c>
      <c r="B12" s="1" t="s">
        <v>23</v>
      </c>
      <c r="C12" s="1" t="s">
        <v>24</v>
      </c>
      <c r="D12" s="1" t="s">
        <v>78</v>
      </c>
      <c r="E12" s="1" t="b">
        <v>1</v>
      </c>
      <c r="F12" s="1">
        <v>0</v>
      </c>
      <c r="G12" s="1">
        <v>4</v>
      </c>
      <c r="H12" s="1">
        <v>2</v>
      </c>
    </row>
    <row r="13" spans="1:20" x14ac:dyDescent="0.2">
      <c r="A13" s="14" t="s">
        <v>25</v>
      </c>
      <c r="B13" s="1" t="e">
        <f>Dane!$D$2:$D$8</f>
        <v>#VALUE!</v>
      </c>
    </row>
    <row r="14" spans="1:20" x14ac:dyDescent="0.2">
      <c r="A14" s="14" t="s">
        <v>26</v>
      </c>
    </row>
    <row r="15" spans="1:20" x14ac:dyDescent="0.2">
      <c r="A15" s="14" t="s">
        <v>27</v>
      </c>
      <c r="B15" s="1" t="s">
        <v>28</v>
      </c>
      <c r="C15" s="1" t="s">
        <v>29</v>
      </c>
      <c r="D15" s="1" t="s">
        <v>79</v>
      </c>
      <c r="E15" s="1" t="b">
        <v>1</v>
      </c>
      <c r="F15" s="1">
        <v>0</v>
      </c>
      <c r="G15" s="1">
        <v>4</v>
      </c>
      <c r="H15" s="1">
        <v>2</v>
      </c>
    </row>
    <row r="16" spans="1:20" x14ac:dyDescent="0.2">
      <c r="A16" s="14" t="s">
        <v>30</v>
      </c>
      <c r="B16" s="1" t="e">
        <f>Dane!$E$2:$E$8</f>
        <v>#VALUE!</v>
      </c>
    </row>
    <row r="17" spans="1:8" x14ac:dyDescent="0.2">
      <c r="A17" s="14" t="s">
        <v>31</v>
      </c>
    </row>
    <row r="18" spans="1:8" x14ac:dyDescent="0.2">
      <c r="A18" s="14" t="s">
        <v>32</v>
      </c>
      <c r="B18" s="1" t="s">
        <v>33</v>
      </c>
      <c r="C18" s="1" t="s">
        <v>34</v>
      </c>
      <c r="D18" s="1" t="s">
        <v>80</v>
      </c>
      <c r="E18" s="1" t="b">
        <v>1</v>
      </c>
      <c r="F18" s="1">
        <v>0</v>
      </c>
      <c r="G18" s="1">
        <v>4</v>
      </c>
      <c r="H18" s="1">
        <v>2</v>
      </c>
    </row>
    <row r="19" spans="1:8" x14ac:dyDescent="0.2">
      <c r="A19" s="14" t="s">
        <v>35</v>
      </c>
      <c r="B19" s="1" t="e">
        <f>Dane!$F$2:$F$8</f>
        <v>#VALUE!</v>
      </c>
    </row>
    <row r="20" spans="1:8" x14ac:dyDescent="0.2">
      <c r="A20" s="14" t="s">
        <v>36</v>
      </c>
    </row>
    <row r="21" spans="1:8" x14ac:dyDescent="0.2">
      <c r="A21" s="14" t="s">
        <v>37</v>
      </c>
      <c r="B21" s="1" t="s">
        <v>38</v>
      </c>
      <c r="C21" s="1" t="s">
        <v>39</v>
      </c>
      <c r="D21" s="1" t="s">
        <v>81</v>
      </c>
      <c r="E21" s="1" t="b">
        <v>1</v>
      </c>
      <c r="F21" s="1">
        <v>0</v>
      </c>
      <c r="G21" s="1">
        <v>4</v>
      </c>
      <c r="H21" s="1">
        <v>2</v>
      </c>
    </row>
    <row r="22" spans="1:8" x14ac:dyDescent="0.2">
      <c r="A22" s="14" t="s">
        <v>40</v>
      </c>
      <c r="B22" s="1" t="e">
        <f>Dane!$G$2:$G$8</f>
        <v>#VALUE!</v>
      </c>
    </row>
    <row r="23" spans="1:8" x14ac:dyDescent="0.2">
      <c r="A23" s="14" t="s">
        <v>41</v>
      </c>
    </row>
    <row r="24" spans="1:8" x14ac:dyDescent="0.2">
      <c r="A24" s="14" t="s">
        <v>42</v>
      </c>
      <c r="B24" s="1" t="s">
        <v>43</v>
      </c>
      <c r="C24" s="1" t="s">
        <v>44</v>
      </c>
      <c r="D24" s="1" t="s">
        <v>82</v>
      </c>
      <c r="E24" s="1" t="b">
        <v>1</v>
      </c>
      <c r="F24" s="1">
        <v>0</v>
      </c>
      <c r="G24" s="1">
        <v>4</v>
      </c>
      <c r="H24" s="1">
        <v>2</v>
      </c>
    </row>
    <row r="25" spans="1:8" x14ac:dyDescent="0.2">
      <c r="A25" s="14" t="s">
        <v>45</v>
      </c>
      <c r="B25" s="1" t="e">
        <f>Dane!$H$2:$H$8</f>
        <v>#VALUE!</v>
      </c>
    </row>
    <row r="26" spans="1:8" x14ac:dyDescent="0.2">
      <c r="A26" s="14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16</vt:i4>
      </vt:variant>
    </vt:vector>
  </HeadingPairs>
  <TitlesOfParts>
    <vt:vector size="19" baseType="lpstr">
      <vt:lpstr>Dane</vt:lpstr>
      <vt:lpstr>Logistic Regression</vt:lpstr>
      <vt:lpstr>_STDS_DG305B066B</vt:lpstr>
      <vt:lpstr>Dane!Dane</vt:lpstr>
      <vt:lpstr>Dane!Dochody</vt:lpstr>
      <vt:lpstr>Dane!Kategoria</vt:lpstr>
      <vt:lpstr>Dane!Klienci</vt:lpstr>
      <vt:lpstr>Dane!Liczba</vt:lpstr>
      <vt:lpstr>Dane!Młody</vt:lpstr>
      <vt:lpstr>Dane!NiskieDochody</vt:lpstr>
      <vt:lpstr>Dane!Podeszły</vt:lpstr>
      <vt:lpstr>ST_Klienci</vt:lpstr>
      <vt:lpstr>ST_Liczba</vt:lpstr>
      <vt:lpstr>ST_Młody</vt:lpstr>
      <vt:lpstr>ST_NiskieDochody</vt:lpstr>
      <vt:lpstr>ST_ŚrednieDochody</vt:lpstr>
      <vt:lpstr>'Logistic Regression'!StatToolsHeader</vt:lpstr>
      <vt:lpstr>Dane!ŚrednieDochody</vt:lpstr>
      <vt:lpstr>Dane!Wiek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2019-08-06T18:51:21Z</dcterms:created>
  <dcterms:modified xsi:type="dcterms:W3CDTF">2019-08-06T18:51:21Z</dcterms:modified>
</cp:coreProperties>
</file>